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codeName="ThisWorkbook" defaultThemeVersion="124226"/>
  <xr:revisionPtr revIDLastSave="0" documentId="13_ncr:1_{2F995042-F5CE-4097-9EED-660C4DABD8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uses Time Schedule" sheetId="1" r:id="rId1"/>
  </sheets>
  <definedNames>
    <definedName name="_xlnm.Print_Area" localSheetId="0">'Buses Time Schedule'!$A$1:$J$59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" l="1"/>
  <c r="E39" i="1" s="1"/>
  <c r="F39" i="1" s="1"/>
  <c r="G39" i="1" s="1"/>
  <c r="H39" i="1" s="1"/>
  <c r="I39" i="1" s="1"/>
  <c r="J39" i="1" s="1"/>
  <c r="D40" i="1"/>
  <c r="E40" i="1" s="1"/>
  <c r="F40" i="1" s="1"/>
  <c r="G40" i="1" s="1"/>
  <c r="H40" i="1" s="1"/>
  <c r="I40" i="1" s="1"/>
  <c r="J40" i="1" s="1"/>
  <c r="D41" i="1"/>
  <c r="E41" i="1" s="1"/>
  <c r="F41" i="1" s="1"/>
  <c r="G41" i="1" s="1"/>
  <c r="H41" i="1" s="1"/>
  <c r="I41" i="1" s="1"/>
  <c r="J41" i="1" s="1"/>
  <c r="D42" i="1"/>
  <c r="E42" i="1" s="1"/>
  <c r="F42" i="1" s="1"/>
  <c r="G42" i="1" s="1"/>
  <c r="H42" i="1" s="1"/>
  <c r="I42" i="1" s="1"/>
  <c r="J42" i="1" s="1"/>
  <c r="D43" i="1"/>
  <c r="E43" i="1" s="1"/>
  <c r="F43" i="1" s="1"/>
  <c r="G43" i="1" s="1"/>
  <c r="H43" i="1" s="1"/>
  <c r="I43" i="1" s="1"/>
  <c r="J43" i="1" s="1"/>
  <c r="D44" i="1"/>
  <c r="E44" i="1" s="1"/>
  <c r="F44" i="1" s="1"/>
  <c r="G44" i="1" s="1"/>
  <c r="H44" i="1" s="1"/>
  <c r="I44" i="1" s="1"/>
  <c r="J44" i="1" s="1"/>
  <c r="D38" i="1"/>
  <c r="E38" i="1" s="1"/>
  <c r="F38" i="1" s="1"/>
  <c r="G38" i="1" s="1"/>
  <c r="H38" i="1" s="1"/>
  <c r="I38" i="1" s="1"/>
  <c r="J38" i="1" s="1"/>
  <c r="D50" i="1"/>
  <c r="E50" i="1" s="1"/>
  <c r="F50" i="1" s="1"/>
  <c r="G50" i="1" s="1"/>
  <c r="H50" i="1" s="1"/>
  <c r="I50" i="1" s="1"/>
  <c r="J50" i="1" s="1"/>
  <c r="D51" i="1"/>
  <c r="E51" i="1" s="1"/>
  <c r="F51" i="1" s="1"/>
  <c r="G51" i="1" s="1"/>
  <c r="H51" i="1" s="1"/>
  <c r="I51" i="1" s="1"/>
  <c r="J51" i="1" s="1"/>
  <c r="D52" i="1"/>
  <c r="E52" i="1" s="1"/>
  <c r="F52" i="1" s="1"/>
  <c r="G52" i="1" s="1"/>
  <c r="H52" i="1" s="1"/>
  <c r="I52" i="1" s="1"/>
  <c r="J52" i="1" s="1"/>
  <c r="D53" i="1"/>
  <c r="E53" i="1" s="1"/>
  <c r="F53" i="1" s="1"/>
  <c r="G53" i="1" s="1"/>
  <c r="H53" i="1" s="1"/>
  <c r="I53" i="1" s="1"/>
  <c r="J53" i="1" s="1"/>
  <c r="D54" i="1"/>
  <c r="E54" i="1" s="1"/>
  <c r="F54" i="1" s="1"/>
  <c r="G54" i="1" s="1"/>
  <c r="H54" i="1" s="1"/>
  <c r="I54" i="1" s="1"/>
  <c r="J54" i="1" s="1"/>
  <c r="D55" i="1"/>
  <c r="E55" i="1" s="1"/>
  <c r="F55" i="1" s="1"/>
  <c r="G55" i="1" s="1"/>
  <c r="H55" i="1" s="1"/>
  <c r="I55" i="1" s="1"/>
  <c r="J55" i="1" s="1"/>
  <c r="D56" i="1"/>
  <c r="E56" i="1" s="1"/>
  <c r="F56" i="1" s="1"/>
  <c r="G56" i="1" s="1"/>
  <c r="H56" i="1" s="1"/>
  <c r="I56" i="1" s="1"/>
  <c r="J56" i="1" s="1"/>
  <c r="D57" i="1"/>
  <c r="E57" i="1" s="1"/>
  <c r="F57" i="1" s="1"/>
  <c r="G57" i="1" s="1"/>
  <c r="H57" i="1" s="1"/>
  <c r="I57" i="1" s="1"/>
  <c r="J57" i="1" s="1"/>
  <c r="D58" i="1"/>
  <c r="E58" i="1" s="1"/>
  <c r="F58" i="1" s="1"/>
  <c r="G58" i="1" s="1"/>
  <c r="H58" i="1" s="1"/>
  <c r="I58" i="1" s="1"/>
  <c r="J58" i="1" s="1"/>
  <c r="D59" i="1"/>
  <c r="E59" i="1" s="1"/>
  <c r="F59" i="1" s="1"/>
  <c r="G59" i="1" s="1"/>
  <c r="H59" i="1" s="1"/>
  <c r="I59" i="1" s="1"/>
  <c r="J59" i="1" s="1"/>
  <c r="D49" i="1"/>
  <c r="E49" i="1" s="1"/>
  <c r="F49" i="1" s="1"/>
  <c r="G49" i="1" s="1"/>
  <c r="H49" i="1" s="1"/>
  <c r="I49" i="1" s="1"/>
  <c r="J49" i="1" s="1"/>
  <c r="D11" i="1"/>
  <c r="E11" i="1" s="1"/>
  <c r="F11" i="1" s="1"/>
  <c r="G11" i="1" s="1"/>
  <c r="H11" i="1" s="1"/>
  <c r="I11" i="1" s="1"/>
  <c r="J11" i="1" s="1"/>
  <c r="C21" i="1"/>
  <c r="D21" i="1" s="1"/>
  <c r="E21" i="1" s="1"/>
  <c r="F21" i="1" s="1"/>
  <c r="G21" i="1" s="1"/>
  <c r="H21" i="1" s="1"/>
  <c r="I21" i="1" s="1"/>
  <c r="J21" i="1" s="1"/>
  <c r="C22" i="1"/>
  <c r="D22" i="1" s="1"/>
  <c r="E22" i="1" s="1"/>
  <c r="F22" i="1" s="1"/>
  <c r="G22" i="1" s="1"/>
  <c r="H22" i="1" s="1"/>
  <c r="I22" i="1" s="1"/>
  <c r="J22" i="1" s="1"/>
  <c r="C23" i="1"/>
  <c r="D23" i="1" s="1"/>
  <c r="E23" i="1" s="1"/>
  <c r="F23" i="1" s="1"/>
  <c r="G23" i="1" s="1"/>
  <c r="H23" i="1" s="1"/>
  <c r="I23" i="1" s="1"/>
  <c r="J23" i="1" s="1"/>
  <c r="C24" i="1"/>
  <c r="D24" i="1" s="1"/>
  <c r="E24" i="1" s="1"/>
  <c r="F24" i="1" s="1"/>
  <c r="G24" i="1" s="1"/>
  <c r="H24" i="1" s="1"/>
  <c r="I24" i="1" s="1"/>
  <c r="J24" i="1" s="1"/>
  <c r="C25" i="1"/>
  <c r="D25" i="1" s="1"/>
  <c r="E25" i="1" s="1"/>
  <c r="F25" i="1" s="1"/>
  <c r="G25" i="1" s="1"/>
  <c r="H25" i="1" s="1"/>
  <c r="I25" i="1" s="1"/>
  <c r="J25" i="1" s="1"/>
  <c r="C26" i="1"/>
  <c r="D26" i="1" s="1"/>
  <c r="E26" i="1" s="1"/>
  <c r="F26" i="1" s="1"/>
  <c r="G26" i="1" s="1"/>
  <c r="H26" i="1" s="1"/>
  <c r="I26" i="1" s="1"/>
  <c r="J26" i="1" s="1"/>
  <c r="C27" i="1"/>
  <c r="D27" i="1" s="1"/>
  <c r="E27" i="1" s="1"/>
  <c r="F27" i="1" s="1"/>
  <c r="G27" i="1" s="1"/>
  <c r="H27" i="1" s="1"/>
  <c r="I27" i="1" s="1"/>
  <c r="J27" i="1" s="1"/>
  <c r="C28" i="1"/>
  <c r="D28" i="1" s="1"/>
  <c r="E28" i="1" s="1"/>
  <c r="F28" i="1" s="1"/>
  <c r="G28" i="1" s="1"/>
  <c r="H28" i="1" s="1"/>
  <c r="I28" i="1" s="1"/>
  <c r="J28" i="1" s="1"/>
  <c r="C29" i="1"/>
  <c r="D29" i="1" s="1"/>
  <c r="E29" i="1" s="1"/>
  <c r="F29" i="1" s="1"/>
  <c r="G29" i="1" s="1"/>
  <c r="H29" i="1" s="1"/>
  <c r="I29" i="1" s="1"/>
  <c r="J29" i="1" s="1"/>
  <c r="C30" i="1"/>
  <c r="D30" i="1" s="1"/>
  <c r="E30" i="1" s="1"/>
  <c r="F30" i="1" s="1"/>
  <c r="G30" i="1" s="1"/>
  <c r="H30" i="1" s="1"/>
  <c r="I30" i="1" s="1"/>
  <c r="J30" i="1" s="1"/>
  <c r="C31" i="1"/>
  <c r="D31" i="1" s="1"/>
  <c r="E31" i="1" s="1"/>
  <c r="F31" i="1" s="1"/>
  <c r="G31" i="1" s="1"/>
  <c r="H31" i="1" s="1"/>
  <c r="I31" i="1" s="1"/>
  <c r="J31" i="1" s="1"/>
  <c r="C32" i="1"/>
  <c r="D32" i="1" s="1"/>
  <c r="E32" i="1" s="1"/>
  <c r="F32" i="1" s="1"/>
  <c r="G32" i="1" s="1"/>
  <c r="H32" i="1" s="1"/>
  <c r="I32" i="1" s="1"/>
  <c r="J32" i="1" s="1"/>
  <c r="C33" i="1"/>
  <c r="D33" i="1" s="1"/>
  <c r="E33" i="1" s="1"/>
  <c r="F33" i="1" s="1"/>
  <c r="G33" i="1" s="1"/>
  <c r="H33" i="1" s="1"/>
  <c r="I33" i="1" s="1"/>
  <c r="J33" i="1" s="1"/>
  <c r="C16" i="1"/>
  <c r="D16" i="1" s="1"/>
  <c r="E16" i="1" s="1"/>
  <c r="F16" i="1" s="1"/>
  <c r="G16" i="1" s="1"/>
  <c r="H16" i="1" s="1"/>
  <c r="I16" i="1" s="1"/>
  <c r="J16" i="1" s="1"/>
  <c r="C17" i="1"/>
  <c r="D17" i="1" s="1"/>
  <c r="E17" i="1" s="1"/>
  <c r="F17" i="1" s="1"/>
  <c r="G17" i="1" s="1"/>
  <c r="H17" i="1" s="1"/>
  <c r="I17" i="1" s="1"/>
  <c r="J17" i="1" s="1"/>
  <c r="C18" i="1"/>
  <c r="D18" i="1" s="1"/>
  <c r="E18" i="1" s="1"/>
  <c r="F18" i="1" s="1"/>
  <c r="G18" i="1" s="1"/>
  <c r="H18" i="1" s="1"/>
  <c r="I18" i="1" s="1"/>
  <c r="J18" i="1" s="1"/>
  <c r="C19" i="1"/>
  <c r="D19" i="1" s="1"/>
  <c r="E19" i="1" s="1"/>
  <c r="F19" i="1" s="1"/>
  <c r="G19" i="1" s="1"/>
  <c r="H19" i="1" s="1"/>
  <c r="I19" i="1" s="1"/>
  <c r="J19" i="1" s="1"/>
  <c r="C20" i="1"/>
  <c r="D20" i="1" s="1"/>
  <c r="E20" i="1" s="1"/>
  <c r="F20" i="1" s="1"/>
  <c r="G20" i="1" s="1"/>
  <c r="H20" i="1" s="1"/>
  <c r="I20" i="1" s="1"/>
  <c r="J20" i="1" s="1"/>
  <c r="C12" i="1"/>
  <c r="D12" i="1" s="1"/>
  <c r="E12" i="1" s="1"/>
  <c r="F12" i="1" s="1"/>
  <c r="G12" i="1" s="1"/>
  <c r="H12" i="1" s="1"/>
  <c r="I12" i="1" s="1"/>
  <c r="J12" i="1" s="1"/>
  <c r="C13" i="1"/>
  <c r="D13" i="1" s="1"/>
  <c r="E13" i="1" s="1"/>
  <c r="F13" i="1" s="1"/>
  <c r="G13" i="1" s="1"/>
  <c r="H13" i="1" s="1"/>
  <c r="I13" i="1" s="1"/>
  <c r="J13" i="1" s="1"/>
  <c r="C14" i="1"/>
  <c r="D14" i="1" s="1"/>
  <c r="E14" i="1" s="1"/>
  <c r="F14" i="1" s="1"/>
  <c r="G14" i="1" s="1"/>
  <c r="H14" i="1" s="1"/>
  <c r="I14" i="1" s="1"/>
  <c r="J14" i="1" s="1"/>
  <c r="C15" i="1"/>
  <c r="D15" i="1" s="1"/>
  <c r="E15" i="1" s="1"/>
  <c r="F15" i="1" s="1"/>
  <c r="G15" i="1" s="1"/>
  <c r="H15" i="1" s="1"/>
  <c r="I15" i="1" s="1"/>
  <c r="J15" i="1" s="1"/>
  <c r="C11" i="1"/>
  <c r="C10" i="1"/>
  <c r="D10" i="1" s="1"/>
  <c r="E10" i="1" s="1"/>
  <c r="F10" i="1" s="1"/>
  <c r="G10" i="1" s="1"/>
  <c r="H10" i="1" s="1"/>
  <c r="I10" i="1" s="1"/>
  <c r="J10" i="1" s="1"/>
  <c r="C9" i="1"/>
  <c r="D9" i="1" s="1"/>
  <c r="E9" i="1" s="1"/>
  <c r="F9" i="1" s="1"/>
  <c r="G9" i="1" s="1"/>
  <c r="H9" i="1" s="1"/>
  <c r="I9" i="1" s="1"/>
  <c r="J9" i="1" s="1"/>
</calcChain>
</file>

<file path=xl/sharedStrings.xml><?xml version="1.0" encoding="utf-8"?>
<sst xmlns="http://schemas.openxmlformats.org/spreadsheetml/2006/main" count="43" uniqueCount="20">
  <si>
    <t>TIME</t>
  </si>
  <si>
    <t>Buses Time Schedule</t>
  </si>
  <si>
    <t>From</t>
  </si>
  <si>
    <t>To</t>
  </si>
  <si>
    <t>Name</t>
  </si>
  <si>
    <t>Monday To Friday</t>
  </si>
  <si>
    <t>Leave Station</t>
  </si>
  <si>
    <t>Wall Mart</t>
  </si>
  <si>
    <t>Shopping Centre</t>
  </si>
  <si>
    <t>Reached at River</t>
  </si>
  <si>
    <t>Arrive at Park</t>
  </si>
  <si>
    <t>Leave the Park</t>
  </si>
  <si>
    <t>Arrive Station</t>
  </si>
  <si>
    <t>NNC Station</t>
  </si>
  <si>
    <t>NHK Station</t>
  </si>
  <si>
    <t>Bus Station</t>
  </si>
  <si>
    <t>Cotage Hills</t>
  </si>
  <si>
    <t>Cottage Hills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</si>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</sst>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m\.dd\.yyyy"/>
    <numFmt numFmtId="165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36"/>
      <color theme="4" tint="-0.499984740745262"/>
      <name val="Cambria"/>
      <family val="2"/>
      <scheme val="major"/>
    </font>
    <font>
      <b/>
      <sz val="26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 style="thick">
        <color theme="7" tint="-0.499984740745262"/>
      </top>
      <bottom style="thick">
        <color theme="7" tint="-0.499984740745262"/>
      </bottom>
      <diagonal/>
    </border>
    <border>
      <left style="thick">
        <color theme="7" tint="-0.499984740745262"/>
      </left>
      <right style="thick">
        <color theme="0"/>
      </right>
      <top style="thick">
        <color theme="7" tint="-0.499984740745262"/>
      </top>
      <bottom style="thick">
        <color theme="7" tint="-0.499984740745262"/>
      </bottom>
      <diagonal/>
    </border>
    <border>
      <left style="thick">
        <color theme="0"/>
      </left>
      <right style="thick">
        <color theme="7" tint="-0.499984740745262"/>
      </right>
      <top style="thick">
        <color theme="7" tint="-0.499984740745262"/>
      </top>
      <bottom style="thick">
        <color theme="7" tint="-0.499984740745262"/>
      </bottom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medium">
        <color theme="7" tint="-0.499984740745262"/>
      </left>
      <right style="thick">
        <color theme="0"/>
      </right>
      <top style="medium">
        <color theme="7" tint="-0.499984740745262"/>
      </top>
      <bottom style="medium">
        <color theme="7" tint="-0.499984740745262"/>
      </bottom>
      <diagonal/>
    </border>
    <border>
      <left style="thick">
        <color theme="0"/>
      </left>
      <right style="thick">
        <color theme="0"/>
      </right>
      <top style="medium">
        <color theme="7" tint="-0.499984740745262"/>
      </top>
      <bottom style="medium">
        <color theme="7" tint="-0.499984740745262"/>
      </bottom>
      <diagonal/>
    </border>
    <border>
      <left style="thick">
        <color theme="0"/>
      </left>
      <right/>
      <top style="medium">
        <color theme="7" tint="-0.499984740745262"/>
      </top>
      <bottom style="medium">
        <color theme="7" tint="-0.499984740745262"/>
      </bottom>
      <diagonal/>
    </border>
    <border>
      <left style="thick">
        <color theme="0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thick">
        <color theme="0"/>
      </left>
      <right style="thick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medium">
        <color theme="7" tint="-0.499984740745262"/>
      </left>
      <right/>
      <top/>
      <bottom/>
      <diagonal/>
    </border>
    <border>
      <left style="thick">
        <color theme="0"/>
      </left>
      <right/>
      <top/>
      <bottom style="thick">
        <color theme="7" tint="-0.499984740745262"/>
      </bottom>
      <diagonal/>
    </border>
    <border>
      <left/>
      <right/>
      <top/>
      <bottom style="thick">
        <color theme="7" tint="-0.499984740745262"/>
      </bottom>
      <diagonal/>
    </border>
    <border>
      <left style="thick">
        <color theme="0"/>
      </left>
      <right/>
      <top/>
      <bottom style="medium">
        <color theme="7" tint="-0.499984740745262"/>
      </bottom>
      <diagonal/>
    </border>
    <border>
      <left/>
      <right/>
      <top/>
      <bottom style="medium">
        <color theme="7" tint="-0.499984740745262"/>
      </bottom>
      <diagonal/>
    </border>
    <border>
      <left/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medium">
        <color theme="7" tint="-0.499984740745262"/>
      </left>
      <right/>
      <top style="medium">
        <color theme="7" tint="-0.499984740745262"/>
      </top>
      <bottom style="medium">
        <color theme="7" tint="-0.499984740745262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0">
    <xf numFmtId="0" fontId="0" fillId="0" borderId="0" xfId="0"/>
    <xf numFmtId="18" fontId="5" fillId="0" borderId="1" xfId="2" applyNumberFormat="1" applyFont="1" applyFill="1" applyBorder="1" applyAlignment="1">
      <alignment horizontal="left" vertical="center" indent="3"/>
    </xf>
    <xf numFmtId="165" fontId="0" fillId="0" borderId="2" xfId="0" applyNumberFormat="1" applyBorder="1" applyAlignment="1">
      <alignment horizontal="left" vertical="center" wrapText="1" indent="1"/>
    </xf>
    <xf numFmtId="18" fontId="0" fillId="0" borderId="2" xfId="3" applyNumberFormat="1" applyFont="1" applyFill="1" applyBorder="1" applyAlignment="1">
      <alignment horizontal="left" vertical="center" wrapText="1" indent="1"/>
    </xf>
    <xf numFmtId="18" fontId="0" fillId="0" borderId="3" xfId="3" applyNumberFormat="1" applyFont="1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3" xfId="0" applyBorder="1"/>
    <xf numFmtId="18" fontId="5" fillId="0" borderId="1" xfId="2" applyNumberFormat="1" applyFont="1" applyFill="1" applyBorder="1" applyAlignment="1">
      <alignment horizontal="center" vertical="center"/>
    </xf>
    <xf numFmtId="0" fontId="7" fillId="0" borderId="0" xfId="0" applyFont="1" applyBorder="1" applyAlignment="1"/>
    <xf numFmtId="0" fontId="4" fillId="5" borderId="0" xfId="0" applyFont="1" applyFill="1"/>
    <xf numFmtId="0" fontId="0" fillId="5" borderId="0" xfId="0" applyFill="1"/>
    <xf numFmtId="0" fontId="0" fillId="5" borderId="0" xfId="0" applyFill="1" applyBorder="1"/>
    <xf numFmtId="164" fontId="3" fillId="5" borderId="0" xfId="1" applyNumberFormat="1" applyFont="1" applyFill="1" applyBorder="1" applyAlignment="1">
      <alignment horizontal="left" indent="2"/>
    </xf>
    <xf numFmtId="0" fontId="7" fillId="5" borderId="1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7" fillId="5" borderId="0" xfId="0" applyFont="1" applyFill="1" applyBorder="1" applyAlignment="1"/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164" fontId="3" fillId="5" borderId="0" xfId="1" applyNumberFormat="1" applyFont="1" applyFill="1" applyBorder="1" applyAlignment="1">
      <alignment horizont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</cellXfs>
  <cellStyles count="4">
    <cellStyle name="20% - Accent5" xfId="2" builtinId="46"/>
    <cellStyle name="20% - Accent6" xfId="3" builtinId="50"/>
    <cellStyle name="Heading 4" xfId="1" builtinId="19"/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numFmt numFmtId="165" formatCode="[$-F400]h:mm:ss\ AM/PM"/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3" justifyLastLine="0" shrinkToFit="0" readingOrder="0"/>
      <border diagonalUp="0" diagonalDown="0">
        <left/>
        <right style="thick">
          <color theme="0"/>
        </right>
        <top/>
        <bottom/>
        <vertical/>
        <horizontal/>
      </border>
    </dxf>
    <dxf>
      <border outline="0">
        <right style="thick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>
        <bottom style="medium">
          <color theme="7" tint="-0.499984740745262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numFmt numFmtId="165" formatCode="[$-F400]h:mm:ss\ AM/PM"/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3" justifyLastLine="0" shrinkToFit="0" readingOrder="0"/>
      <border diagonalUp="0" diagonalDown="0">
        <left/>
        <right style="thick">
          <color theme="0"/>
        </right>
        <top/>
        <bottom/>
        <vertical/>
        <horizontal/>
      </border>
    </dxf>
    <dxf>
      <border outline="0">
        <right style="thick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>
        <bottom style="medium">
          <color theme="7" tint="-0.499984740745262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alignment horizontal="left" vertical="center" textRotation="0" wrapText="1" relativeIndent="1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mbria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/>
        <bottom/>
      </border>
    </dxf>
    <dxf>
      <border diagonalUp="0" diagonalDown="0">
        <left/>
        <right/>
        <top/>
        <bottom/>
      </border>
    </dxf>
    <dxf>
      <border>
        <bottom style="thick">
          <color theme="7" tint="-0.499984740745262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/>
      </border>
    </dxf>
    <dxf>
      <border>
        <right style="thick">
          <color theme="0"/>
        </right>
      </border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border>
        <right/>
      </border>
    </dxf>
    <dxf>
      <font>
        <b val="0"/>
        <i val="0"/>
      </font>
      <border>
        <right style="thick">
          <color theme="0"/>
        </right>
      </border>
    </dxf>
    <dxf>
      <font>
        <b/>
        <i val="0"/>
      </font>
      <fill>
        <patternFill patternType="none">
          <bgColor auto="1"/>
        </patternFill>
      </fill>
      <border>
        <left/>
        <right/>
        <top style="thick">
          <color theme="4" tint="-0.499984740745262"/>
        </top>
        <bottom style="thick">
          <color theme="4" tint="-0.499984740745262"/>
        </bottom>
        <vertical/>
      </border>
    </dxf>
    <dxf>
      <font>
        <color theme="4" tint="-0.499984740745262"/>
      </font>
      <fill>
        <patternFill>
          <bgColor theme="0" tint="-4.9989318521683403E-2"/>
        </patternFill>
      </fill>
    </dxf>
  </dxfs>
  <tableStyles count="1" defaultTableStyle="TableStyleMedium2" defaultPivotStyle="PivotStyleMedium9">
    <tableStyle name="Weekly College Schedule" pivot="0" count="7" xr9:uid="{00000000-0011-0000-FFFF-FFFF00000000}">
      <tableStyleElement type="wholeTable" dxfId="44"/>
      <tableStyleElement type="headerRow" dxfId="43"/>
      <tableStyleElement type="firstColumn" dxfId="42"/>
      <tableStyleElement type="lastColumn" dxfId="41"/>
      <tableStyleElement type="firstRowStripe" dxfId="40"/>
      <tableStyleElement type="secondRowStripe" dxfId="39"/>
      <tableStyleElement type="firstColumn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</xdr:row>
      <xdr:rowOff>85725</xdr:rowOff>
    </xdr:from>
    <xdr:to>
      <xdr:col>1</xdr:col>
      <xdr:colOff>1076325</xdr:colOff>
      <xdr:row>5</xdr:row>
      <xdr:rowOff>19050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2E33D288-EF61-4B39-87D5-6FCB3BBFA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57225"/>
          <a:ext cx="7334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WeeklySchedule1" displayName="tblWeeklySchedule1" ref="B8:J33" totalsRowShown="0" headerRowDxfId="37" headerRowBorderDxfId="36" tableBorderDxfId="35">
  <autoFilter ref="B8:J33" xr:uid="{00000000-0009-0000-0100-000002000000}"/>
  <sortState xmlns:xlrd2="http://schemas.microsoft.com/office/spreadsheetml/2017/richdata2" ref="B4:G28">
    <sortCondition ref="B5:B30"/>
  </sortState>
  <tableColumns count="9">
    <tableColumn id="1" xr3:uid="{00000000-0010-0000-0000-000001000000}" name="TIME" dataDxfId="34"/>
    <tableColumn id="2" xr3:uid="{00000000-0010-0000-0000-000002000000}" name="Leave Station" dataDxfId="33">
      <calculatedColumnFormula>tblWeeklySchedule1[[#This Row],[TIME]]</calculatedColumnFormula>
    </tableColumn>
    <tableColumn id="3" xr3:uid="{00000000-0010-0000-0000-000003000000}" name="NNC Station" dataDxfId="32">
      <calculatedColumnFormula>tblWeeklySchedule1[[#This Row],[Leave Station]]+TIME(0,20,0)</calculatedColumnFormula>
    </tableColumn>
    <tableColumn id="4" xr3:uid="{00000000-0010-0000-0000-000004000000}" name="Wall Mart" dataDxfId="31">
      <calculatedColumnFormula>tblWeeklySchedule1[[#This Row],[NNC Station]]+TIME(0,20,0)</calculatedColumnFormula>
    </tableColumn>
    <tableColumn id="5" xr3:uid="{00000000-0010-0000-0000-000005000000}" name="Shopping Centre" dataDxfId="30">
      <calculatedColumnFormula>tblWeeklySchedule1[[#This Row],[Wall Mart]]+TIME(0,20,0)</calculatedColumnFormula>
    </tableColumn>
    <tableColumn id="6" xr3:uid="{00000000-0010-0000-0000-000006000000}" name="Reached at River" dataDxfId="29">
      <calculatedColumnFormula>tblWeeklySchedule1[[#This Row],[Shopping Centre]]+TIME(0,20,0)</calculatedColumnFormula>
    </tableColumn>
    <tableColumn id="7" xr3:uid="{00000000-0010-0000-0000-000007000000}" name="Arrive at Park" dataDxfId="28">
      <calculatedColumnFormula>tblWeeklySchedule1[[#This Row],[Reached at River]]+TIME(0,20,0)</calculatedColumnFormula>
    </tableColumn>
    <tableColumn id="8" xr3:uid="{00000000-0010-0000-0000-000008000000}" name="Leave the Park" dataDxfId="27">
      <calculatedColumnFormula>tblWeeklySchedule1[[#This Row],[Arrive at Park]]+TIME(0,20,0)</calculatedColumnFormula>
    </tableColumn>
    <tableColumn id="9" xr3:uid="{00000000-0010-0000-0000-000009000000}" name="Arrive Station" dataDxfId="26">
      <calculatedColumnFormula>tblWeeklySchedule1[[#This Row],[Leave the Park]]+TIME(0,20,0)</calculatedColumnFormula>
    </tableColumn>
  </tableColumns>
  <tableStyleInfo name="Weekly College Schedule" showFirstColumn="1" showLastColumn="1" showRowStripes="1" showColumnStripes="1"/>
  <extLst>
    <ext xmlns:x14="http://schemas.microsoft.com/office/spreadsheetml/2009/9/main" uri="{504A1905-F514-4f6f-8877-14C23A59335A}">
      <x14:table altText="Weekly Schedule" altTextSummary="Enter your schedule and tasks for each weekday in half hour interval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B35:J44" totalsRowShown="0" headerRowDxfId="25" dataDxfId="23" headerRowBorderDxfId="24" tableBorderDxfId="22" dataCellStyle="20% - Accent6">
  <autoFilter ref="B35:J44" xr:uid="{00000000-0009-0000-0100-000003000000}">
    <filterColumn colId="0">
      <filters>
        <filter val="10:00 AM"/>
        <filter val="10:30 AM"/>
        <filter val="11:00 AM"/>
        <filter val="8:00 AM"/>
        <filter val="8:30 AM"/>
        <filter val="9:00 AM"/>
        <filter val="9:30 AM"/>
      </filters>
    </filterColumn>
  </autoFilter>
  <tableColumns count="9">
    <tableColumn id="1" xr3:uid="{00000000-0010-0000-0100-000001000000}" name="TIME" dataDxfId="21" dataCellStyle="20% - Accent5"/>
    <tableColumn id="2" xr3:uid="{00000000-0010-0000-0100-000002000000}" name="Leave Station" dataDxfId="20"/>
    <tableColumn id="3" xr3:uid="{00000000-0010-0000-0100-000003000000}" name="NNC Station" dataDxfId="19" dataCellStyle="20% - Accent6"/>
    <tableColumn id="4" xr3:uid="{00000000-0010-0000-0100-000004000000}" name="Wall Mart" dataDxfId="18" dataCellStyle="20% - Accent6"/>
    <tableColumn id="5" xr3:uid="{00000000-0010-0000-0100-000005000000}" name="Shopping Centre" dataDxfId="17" dataCellStyle="20% - Accent6"/>
    <tableColumn id="6" xr3:uid="{00000000-0010-0000-0100-000006000000}" name="Reached at River" dataDxfId="16" dataCellStyle="20% - Accent6"/>
    <tableColumn id="7" xr3:uid="{00000000-0010-0000-0100-000007000000}" name="Arrive at Park" dataDxfId="15" dataCellStyle="20% - Accent6"/>
    <tableColumn id="8" xr3:uid="{00000000-0010-0000-0100-000008000000}" name="Leave the Park" dataDxfId="14" dataCellStyle="20% - Accent6"/>
    <tableColumn id="9" xr3:uid="{00000000-0010-0000-0100-000009000000}" name="Arrive Station" dataDxfId="13" dataCellStyle="20% - Accent6"/>
  </tableColumns>
  <tableStyleInfo name="Weekly College Schedul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B46:J59" totalsRowShown="0" headerRowDxfId="12" dataDxfId="10" headerRowBorderDxfId="11" tableBorderDxfId="9" dataCellStyle="20% - Accent6">
  <autoFilter ref="B46:J59" xr:uid="{00000000-0009-0000-0100-000004000000}">
    <filterColumn colId="0">
      <filters>
        <filter val="1:00 PM"/>
        <filter val="10:00 AM"/>
        <filter val="10:30 AM"/>
        <filter val="11:00 AM"/>
        <filter val="11:30 AM"/>
        <filter val="12:00 PM"/>
        <filter val="12:30 PM"/>
        <filter val="8:00 AM"/>
        <filter val="8:30 AM"/>
        <filter val="9:00 AM"/>
        <filter val="9:30 AM"/>
      </filters>
    </filterColumn>
  </autoFilter>
  <tableColumns count="9">
    <tableColumn id="1" xr3:uid="{00000000-0010-0000-0200-000001000000}" name="TIME" dataDxfId="8" dataCellStyle="20% - Accent5"/>
    <tableColumn id="2" xr3:uid="{00000000-0010-0000-0200-000002000000}" name="Leave Station" dataDxfId="7"/>
    <tableColumn id="3" xr3:uid="{00000000-0010-0000-0200-000003000000}" name="NNC Station" dataDxfId="6" dataCellStyle="20% - Accent6"/>
    <tableColumn id="4" xr3:uid="{00000000-0010-0000-0200-000004000000}" name="Wall Mart" dataDxfId="5" dataCellStyle="20% - Accent6"/>
    <tableColumn id="5" xr3:uid="{00000000-0010-0000-0200-000005000000}" name="Shopping Centre" dataDxfId="4" dataCellStyle="20% - Accent6"/>
    <tableColumn id="6" xr3:uid="{00000000-0010-0000-0200-000006000000}" name="Reached at River" dataDxfId="3" dataCellStyle="20% - Accent6"/>
    <tableColumn id="7" xr3:uid="{00000000-0010-0000-0200-000007000000}" name="Arrive at Park" dataDxfId="2" dataCellStyle="20% - Accent6"/>
    <tableColumn id="8" xr3:uid="{00000000-0010-0000-0200-000008000000}" name="Leave the Park" dataDxfId="1" dataCellStyle="20% - Accent6"/>
    <tableColumn id="9" xr3:uid="{00000000-0010-0000-0200-000009000000}" name="Arrive Station" dataDxfId="0" dataCellStyle="20% - Accent6"/>
  </tableColumns>
  <tableStyleInfo name="Weekly College Schedu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K59"/>
  <sheetViews>
    <sheetView tabSelected="1" view="pageLayout" topLeftCell="A2" zoomScaleNormal="80" workbookViewId="0">
      <selection activeCell="B23" sqref="B23:J23"/>
    </sheetView>
  </sheetViews>
  <sheetFormatPr defaultRowHeight="14.4" x14ac:dyDescent="0.3"/>
  <cols>
    <col min="1" max="1" width="3.6640625" customWidth="1"/>
    <col min="2" max="2" width="23.44140625" customWidth="1"/>
    <col min="3" max="5" width="15.6640625" customWidth="1"/>
    <col min="6" max="7" width="17.88671875" customWidth="1"/>
    <col min="8" max="8" width="15.6640625" customWidth="1"/>
    <col min="9" max="9" width="16" customWidth="1"/>
    <col min="10" max="10" width="15.6640625" customWidth="1"/>
  </cols>
  <sheetData>
    <row r="1" spans="2:10" ht="44.4" x14ac:dyDescent="0.7">
      <c r="B1" s="16" t="s">
        <v>1</v>
      </c>
      <c r="C1" s="17"/>
      <c r="D1" s="17"/>
      <c r="E1" s="18"/>
      <c r="F1" s="18"/>
      <c r="G1" s="27">
        <v>43671</v>
      </c>
      <c r="H1" s="27"/>
      <c r="I1" s="27"/>
      <c r="J1" s="27"/>
    </row>
    <row r="2" spans="2:10" ht="20.100000000000001" customHeight="1" thickBot="1" x14ac:dyDescent="0.75">
      <c r="B2" s="16"/>
      <c r="C2" s="17"/>
      <c r="D2" s="17"/>
      <c r="E2" s="17"/>
      <c r="F2" s="17"/>
      <c r="G2" s="19"/>
      <c r="H2" s="19"/>
      <c r="I2" s="17"/>
      <c r="J2" s="17"/>
    </row>
    <row r="3" spans="2:10" ht="20.100000000000001" customHeight="1" thickBot="1" x14ac:dyDescent="0.35">
      <c r="B3" s="17"/>
      <c r="C3" s="20" t="s">
        <v>2</v>
      </c>
      <c r="D3" s="25" t="s">
        <v>14</v>
      </c>
      <c r="E3" s="26"/>
      <c r="F3" s="17"/>
      <c r="G3" s="21" t="s">
        <v>2</v>
      </c>
      <c r="H3" s="25" t="s">
        <v>17</v>
      </c>
      <c r="I3" s="26"/>
      <c r="J3" s="17"/>
    </row>
    <row r="4" spans="2:10" ht="20.100000000000001" customHeight="1" thickBot="1" x14ac:dyDescent="0.35">
      <c r="B4" s="17"/>
      <c r="C4" s="20" t="s">
        <v>3</v>
      </c>
      <c r="D4" s="25" t="s">
        <v>15</v>
      </c>
      <c r="E4" s="26"/>
      <c r="F4" s="17"/>
      <c r="G4" s="21" t="s">
        <v>3</v>
      </c>
      <c r="H4" s="25" t="s">
        <v>15</v>
      </c>
      <c r="I4" s="26"/>
      <c r="J4" s="17"/>
    </row>
    <row r="5" spans="2:10" ht="20.100000000000001" customHeight="1" thickBot="1" x14ac:dyDescent="0.35">
      <c r="B5" s="17"/>
      <c r="C5" s="20" t="s">
        <v>4</v>
      </c>
      <c r="D5" s="25" t="s">
        <v>16</v>
      </c>
      <c r="E5" s="26"/>
      <c r="F5" s="17"/>
      <c r="G5" s="21" t="s">
        <v>4</v>
      </c>
      <c r="H5" s="25" t="s">
        <v>14</v>
      </c>
      <c r="I5" s="26"/>
      <c r="J5" s="17"/>
    </row>
    <row r="6" spans="2:10" s="15" customFormat="1" ht="20.100000000000001" customHeight="1" x14ac:dyDescent="0.3">
      <c r="B6" s="22"/>
      <c r="C6" s="22"/>
      <c r="D6" s="22"/>
      <c r="E6" s="22"/>
      <c r="F6" s="22"/>
      <c r="G6" s="22"/>
      <c r="H6" s="22"/>
      <c r="I6" s="22"/>
      <c r="J6" s="22"/>
    </row>
    <row r="7" spans="2:10" ht="24.9" customHeight="1" thickBot="1" x14ac:dyDescent="0.35">
      <c r="B7" s="28" t="s">
        <v>5</v>
      </c>
      <c r="C7" s="29"/>
      <c r="D7" s="29"/>
      <c r="E7" s="29"/>
      <c r="F7" s="29"/>
      <c r="G7" s="29"/>
      <c r="H7" s="29"/>
      <c r="I7" s="29"/>
      <c r="J7" s="29"/>
    </row>
    <row r="8" spans="2:10" ht="54.9" customHeight="1" thickTop="1" thickBot="1" x14ac:dyDescent="0.35">
      <c r="B8" s="6" t="s">
        <v>0</v>
      </c>
      <c r="C8" s="5" t="s">
        <v>6</v>
      </c>
      <c r="D8" s="5" t="s">
        <v>13</v>
      </c>
      <c r="E8" s="5" t="s">
        <v>7</v>
      </c>
      <c r="F8" s="5" t="s">
        <v>8</v>
      </c>
      <c r="G8" s="5" t="s">
        <v>9</v>
      </c>
      <c r="H8" s="5" t="s">
        <v>10</v>
      </c>
      <c r="I8" s="5" t="s">
        <v>11</v>
      </c>
      <c r="J8" s="7" t="s">
        <v>12</v>
      </c>
    </row>
    <row r="9" spans="2:10" ht="15" thickTop="1" x14ac:dyDescent="0.3">
      <c r="B9" s="14">
        <v>0.29166666666666669</v>
      </c>
      <c r="C9" s="2">
        <f>tblWeeklySchedule1[[#This Row],[TIME]]</f>
        <v>0.29166666666666669</v>
      </c>
      <c r="D9" s="3">
        <f>tblWeeklySchedule1[[#This Row],[Leave Station]]+TIME(0,20,0)</f>
        <v>0.30555555555555558</v>
      </c>
      <c r="E9" s="3">
        <f>tblWeeklySchedule1[[#This Row],[NNC Station]]+TIME(0,20,0)</f>
        <v>0.31944444444444448</v>
      </c>
      <c r="F9" s="3">
        <f>tblWeeklySchedule1[[#This Row],[Wall Mart]]+TIME(0,20,0)</f>
        <v>0.33333333333333337</v>
      </c>
      <c r="G9" s="3">
        <f>tblWeeklySchedule1[[#This Row],[Shopping Centre]]+TIME(0,20,0)</f>
        <v>0.34722222222222227</v>
      </c>
      <c r="H9" s="3">
        <f>tblWeeklySchedule1[[#This Row],[Reached at River]]+TIME(0,20,0)</f>
        <v>0.36111111111111116</v>
      </c>
      <c r="I9" s="3">
        <f>tblWeeklySchedule1[[#This Row],[Arrive at Park]]+TIME(0,20,0)</f>
        <v>0.37500000000000006</v>
      </c>
      <c r="J9" s="3">
        <f>tblWeeklySchedule1[[#This Row],[Leave the Park]]+TIME(0,20,0)</f>
        <v>0.38888888888888895</v>
      </c>
    </row>
    <row r="10" spans="2:10" x14ac:dyDescent="0.3">
      <c r="B10" s="14">
        <v>0.3125</v>
      </c>
      <c r="C10" s="2">
        <f>tblWeeklySchedule1[[#This Row],[TIME]]</f>
        <v>0.3125</v>
      </c>
      <c r="D10" s="3">
        <f>tblWeeklySchedule1[[#This Row],[Leave Station]]+TIME(0,20,0)</f>
        <v>0.3263888888888889</v>
      </c>
      <c r="E10" s="3">
        <f>tblWeeklySchedule1[[#This Row],[NNC Station]]+TIME(0,20,0)</f>
        <v>0.34027777777777779</v>
      </c>
      <c r="F10" s="3">
        <f>tblWeeklySchedule1[[#This Row],[Wall Mart]]+TIME(0,20,0)</f>
        <v>0.35416666666666669</v>
      </c>
      <c r="G10" s="3">
        <f>tblWeeklySchedule1[[#This Row],[Shopping Centre]]+TIME(0,20,0)</f>
        <v>0.36805555555555558</v>
      </c>
      <c r="H10" s="3">
        <f>tblWeeklySchedule1[[#This Row],[Reached at River]]+TIME(0,20,0)</f>
        <v>0.38194444444444448</v>
      </c>
      <c r="I10" s="3">
        <f>tblWeeklySchedule1[[#This Row],[Arrive at Park]]+TIME(0,20,0)</f>
        <v>0.39583333333333337</v>
      </c>
      <c r="J10" s="3">
        <f>tblWeeklySchedule1[[#This Row],[Leave the Park]]+TIME(0,20,0)</f>
        <v>0.40972222222222227</v>
      </c>
    </row>
    <row r="11" spans="2:10" x14ac:dyDescent="0.3">
      <c r="B11" s="14">
        <v>0.33333333333333298</v>
      </c>
      <c r="C11" s="2">
        <f>tblWeeklySchedule1[[#This Row],[TIME]]</f>
        <v>0.33333333333333298</v>
      </c>
      <c r="D11" s="3">
        <f>tblWeeklySchedule1[[#This Row],[Leave Station]]+TIME(0,20,0)</f>
        <v>0.34722222222222188</v>
      </c>
      <c r="E11" s="3">
        <f>tblWeeklySchedule1[[#This Row],[NNC Station]]+TIME(0,20,0)</f>
        <v>0.36111111111111077</v>
      </c>
      <c r="F11" s="3">
        <f>tblWeeklySchedule1[[#This Row],[Wall Mart]]+TIME(0,20,0)</f>
        <v>0.37499999999999967</v>
      </c>
      <c r="G11" s="3">
        <f>tblWeeklySchedule1[[#This Row],[Shopping Centre]]+TIME(0,20,0)</f>
        <v>0.38888888888888856</v>
      </c>
      <c r="H11" s="3">
        <f>tblWeeklySchedule1[[#This Row],[Reached at River]]+TIME(0,20,0)</f>
        <v>0.40277777777777746</v>
      </c>
      <c r="I11" s="3">
        <f>tblWeeklySchedule1[[#This Row],[Arrive at Park]]+TIME(0,20,0)</f>
        <v>0.41666666666666635</v>
      </c>
      <c r="J11" s="3">
        <f>tblWeeklySchedule1[[#This Row],[Leave the Park]]+TIME(0,20,0)</f>
        <v>0.43055555555555525</v>
      </c>
    </row>
    <row r="12" spans="2:10" x14ac:dyDescent="0.3">
      <c r="B12" s="14">
        <v>0.35416666666666702</v>
      </c>
      <c r="C12" s="2">
        <f>tblWeeklySchedule1[[#This Row],[TIME]]</f>
        <v>0.35416666666666702</v>
      </c>
      <c r="D12" s="3">
        <f>tblWeeklySchedule1[[#This Row],[Leave Station]]+TIME(0,20,0)</f>
        <v>0.36805555555555591</v>
      </c>
      <c r="E12" s="3">
        <f>tblWeeklySchedule1[[#This Row],[NNC Station]]+TIME(0,20,0)</f>
        <v>0.38194444444444481</v>
      </c>
      <c r="F12" s="3">
        <f>tblWeeklySchedule1[[#This Row],[Wall Mart]]+TIME(0,20,0)</f>
        <v>0.3958333333333337</v>
      </c>
      <c r="G12" s="3">
        <f>tblWeeklySchedule1[[#This Row],[Shopping Centre]]+TIME(0,20,0)</f>
        <v>0.4097222222222226</v>
      </c>
      <c r="H12" s="3">
        <f>tblWeeklySchedule1[[#This Row],[Reached at River]]+TIME(0,20,0)</f>
        <v>0.42361111111111149</v>
      </c>
      <c r="I12" s="3">
        <f>tblWeeklySchedule1[[#This Row],[Arrive at Park]]+TIME(0,20,0)</f>
        <v>0.43750000000000039</v>
      </c>
      <c r="J12" s="3">
        <f>tblWeeklySchedule1[[#This Row],[Leave the Park]]+TIME(0,20,0)</f>
        <v>0.45138888888888928</v>
      </c>
    </row>
    <row r="13" spans="2:10" x14ac:dyDescent="0.3">
      <c r="B13" s="14">
        <v>0.375</v>
      </c>
      <c r="C13" s="2">
        <f>tblWeeklySchedule1[[#This Row],[TIME]]</f>
        <v>0.375</v>
      </c>
      <c r="D13" s="3">
        <f>tblWeeklySchedule1[[#This Row],[Leave Station]]+TIME(0,20,0)</f>
        <v>0.3888888888888889</v>
      </c>
      <c r="E13" s="3">
        <f>tblWeeklySchedule1[[#This Row],[NNC Station]]+TIME(0,20,0)</f>
        <v>0.40277777777777779</v>
      </c>
      <c r="F13" s="3">
        <f>tblWeeklySchedule1[[#This Row],[Wall Mart]]+TIME(0,20,0)</f>
        <v>0.41666666666666669</v>
      </c>
      <c r="G13" s="3">
        <f>tblWeeklySchedule1[[#This Row],[Shopping Centre]]+TIME(0,20,0)</f>
        <v>0.43055555555555558</v>
      </c>
      <c r="H13" s="3">
        <f>tblWeeklySchedule1[[#This Row],[Reached at River]]+TIME(0,20,0)</f>
        <v>0.44444444444444448</v>
      </c>
      <c r="I13" s="3">
        <f>tblWeeklySchedule1[[#This Row],[Arrive at Park]]+TIME(0,20,0)</f>
        <v>0.45833333333333337</v>
      </c>
      <c r="J13" s="3">
        <f>tblWeeklySchedule1[[#This Row],[Leave the Park]]+TIME(0,20,0)</f>
        <v>0.47222222222222227</v>
      </c>
    </row>
    <row r="14" spans="2:10" x14ac:dyDescent="0.3">
      <c r="B14" s="14">
        <v>0.39583333333333398</v>
      </c>
      <c r="C14" s="2">
        <f>tblWeeklySchedule1[[#This Row],[TIME]]</f>
        <v>0.39583333333333398</v>
      </c>
      <c r="D14" s="3">
        <f>tblWeeklySchedule1[[#This Row],[Leave Station]]+TIME(0,20,0)</f>
        <v>0.40972222222222288</v>
      </c>
      <c r="E14" s="3">
        <f>tblWeeklySchedule1[[#This Row],[NNC Station]]+TIME(0,20,0)</f>
        <v>0.42361111111111177</v>
      </c>
      <c r="F14" s="3">
        <f>tblWeeklySchedule1[[#This Row],[Wall Mart]]+TIME(0,20,0)</f>
        <v>0.43750000000000067</v>
      </c>
      <c r="G14" s="3">
        <f>tblWeeklySchedule1[[#This Row],[Shopping Centre]]+TIME(0,20,0)</f>
        <v>0.45138888888888956</v>
      </c>
      <c r="H14" s="3">
        <f>tblWeeklySchedule1[[#This Row],[Reached at River]]+TIME(0,20,0)</f>
        <v>0.46527777777777846</v>
      </c>
      <c r="I14" s="3">
        <f>tblWeeklySchedule1[[#This Row],[Arrive at Park]]+TIME(0,20,0)</f>
        <v>0.47916666666666735</v>
      </c>
      <c r="J14" s="3">
        <f>tblWeeklySchedule1[[#This Row],[Leave the Park]]+TIME(0,20,0)</f>
        <v>0.49305555555555625</v>
      </c>
    </row>
    <row r="15" spans="2:10" x14ac:dyDescent="0.3">
      <c r="B15" s="14">
        <v>0.41666666666666702</v>
      </c>
      <c r="C15" s="2">
        <f>tblWeeklySchedule1[[#This Row],[TIME]]</f>
        <v>0.41666666666666702</v>
      </c>
      <c r="D15" s="3">
        <f>tblWeeklySchedule1[[#This Row],[Leave Station]]+TIME(0,20,0)</f>
        <v>0.43055555555555591</v>
      </c>
      <c r="E15" s="3">
        <f>tblWeeklySchedule1[[#This Row],[NNC Station]]+TIME(0,20,0)</f>
        <v>0.44444444444444481</v>
      </c>
      <c r="F15" s="3">
        <f>tblWeeklySchedule1[[#This Row],[Wall Mart]]+TIME(0,20,0)</f>
        <v>0.4583333333333337</v>
      </c>
      <c r="G15" s="3">
        <f>tblWeeklySchedule1[[#This Row],[Shopping Centre]]+TIME(0,20,0)</f>
        <v>0.4722222222222226</v>
      </c>
      <c r="H15" s="3">
        <f>tblWeeklySchedule1[[#This Row],[Reached at River]]+TIME(0,20,0)</f>
        <v>0.48611111111111149</v>
      </c>
      <c r="I15" s="3">
        <f>tblWeeklySchedule1[[#This Row],[Arrive at Park]]+TIME(0,20,0)</f>
        <v>0.50000000000000033</v>
      </c>
      <c r="J15" s="3">
        <f>tblWeeklySchedule1[[#This Row],[Leave the Park]]+TIME(0,20,0)</f>
        <v>0.51388888888888917</v>
      </c>
    </row>
    <row r="16" spans="2:10" x14ac:dyDescent="0.3">
      <c r="B16" s="14">
        <v>0.4375</v>
      </c>
      <c r="C16" s="2">
        <f>tblWeeklySchedule1[[#This Row],[TIME]]</f>
        <v>0.4375</v>
      </c>
      <c r="D16" s="3">
        <f>tblWeeklySchedule1[[#This Row],[Leave Station]]+TIME(0,20,0)</f>
        <v>0.4513888888888889</v>
      </c>
      <c r="E16" s="3">
        <f>tblWeeklySchedule1[[#This Row],[NNC Station]]+TIME(0,20,0)</f>
        <v>0.46527777777777779</v>
      </c>
      <c r="F16" s="3">
        <f>tblWeeklySchedule1[[#This Row],[Wall Mart]]+TIME(0,20,0)</f>
        <v>0.47916666666666669</v>
      </c>
      <c r="G16" s="3">
        <f>tblWeeklySchedule1[[#This Row],[Shopping Centre]]+TIME(0,20,0)</f>
        <v>0.49305555555555558</v>
      </c>
      <c r="H16" s="3">
        <f>tblWeeklySchedule1[[#This Row],[Reached at River]]+TIME(0,20,0)</f>
        <v>0.50694444444444442</v>
      </c>
      <c r="I16" s="3">
        <f>tblWeeklySchedule1[[#This Row],[Arrive at Park]]+TIME(0,20,0)</f>
        <v>0.52083333333333326</v>
      </c>
      <c r="J16" s="3">
        <f>tblWeeklySchedule1[[#This Row],[Leave the Park]]+TIME(0,20,0)</f>
        <v>0.5347222222222221</v>
      </c>
    </row>
    <row r="17" spans="2:10" x14ac:dyDescent="0.3">
      <c r="B17" s="14">
        <v>0.45833333333333398</v>
      </c>
      <c r="C17" s="2">
        <f>tblWeeklySchedule1[[#This Row],[TIME]]</f>
        <v>0.45833333333333398</v>
      </c>
      <c r="D17" s="3">
        <f>tblWeeklySchedule1[[#This Row],[Leave Station]]+TIME(0,20,0)</f>
        <v>0.47222222222222288</v>
      </c>
      <c r="E17" s="3">
        <f>tblWeeklySchedule1[[#This Row],[NNC Station]]+TIME(0,20,0)</f>
        <v>0.48611111111111177</v>
      </c>
      <c r="F17" s="3">
        <f>tblWeeklySchedule1[[#This Row],[Wall Mart]]+TIME(0,20,0)</f>
        <v>0.50000000000000067</v>
      </c>
      <c r="G17" s="3">
        <f>tblWeeklySchedule1[[#This Row],[Shopping Centre]]+TIME(0,20,0)</f>
        <v>0.51388888888888951</v>
      </c>
      <c r="H17" s="3">
        <f>tblWeeklySchedule1[[#This Row],[Reached at River]]+TIME(0,20,0)</f>
        <v>0.52777777777777835</v>
      </c>
      <c r="I17" s="3">
        <f>tblWeeklySchedule1[[#This Row],[Arrive at Park]]+TIME(0,20,0)</f>
        <v>0.54166666666666718</v>
      </c>
      <c r="J17" s="3">
        <f>tblWeeklySchedule1[[#This Row],[Leave the Park]]+TIME(0,20,0)</f>
        <v>0.55555555555555602</v>
      </c>
    </row>
    <row r="18" spans="2:10" x14ac:dyDescent="0.3">
      <c r="B18" s="14">
        <v>0.47916666666666702</v>
      </c>
      <c r="C18" s="2">
        <f>tblWeeklySchedule1[[#This Row],[TIME]]</f>
        <v>0.47916666666666702</v>
      </c>
      <c r="D18" s="3">
        <f>tblWeeklySchedule1[[#This Row],[Leave Station]]+TIME(0,20,0)</f>
        <v>0.49305555555555591</v>
      </c>
      <c r="E18" s="3">
        <f>tblWeeklySchedule1[[#This Row],[NNC Station]]+TIME(0,20,0)</f>
        <v>0.50694444444444475</v>
      </c>
      <c r="F18" s="3">
        <f>tblWeeklySchedule1[[#This Row],[Wall Mart]]+TIME(0,20,0)</f>
        <v>0.52083333333333359</v>
      </c>
      <c r="G18" s="3">
        <f>tblWeeklySchedule1[[#This Row],[Shopping Centre]]+TIME(0,20,0)</f>
        <v>0.53472222222222243</v>
      </c>
      <c r="H18" s="3">
        <f>tblWeeklySchedule1[[#This Row],[Reached at River]]+TIME(0,20,0)</f>
        <v>0.54861111111111127</v>
      </c>
      <c r="I18" s="3">
        <f>tblWeeklySchedule1[[#This Row],[Arrive at Park]]+TIME(0,20,0)</f>
        <v>0.56250000000000011</v>
      </c>
      <c r="J18" s="3">
        <f>tblWeeklySchedule1[[#This Row],[Leave the Park]]+TIME(0,20,0)</f>
        <v>0.57638888888888895</v>
      </c>
    </row>
    <row r="19" spans="2:10" x14ac:dyDescent="0.3">
      <c r="B19" s="14">
        <v>0.5</v>
      </c>
      <c r="C19" s="2">
        <f>tblWeeklySchedule1[[#This Row],[TIME]]</f>
        <v>0.5</v>
      </c>
      <c r="D19" s="3">
        <f>tblWeeklySchedule1[[#This Row],[Leave Station]]+TIME(0,20,0)</f>
        <v>0.51388888888888884</v>
      </c>
      <c r="E19" s="3">
        <f>tblWeeklySchedule1[[#This Row],[NNC Station]]+TIME(0,20,0)</f>
        <v>0.52777777777777768</v>
      </c>
      <c r="F19" s="3">
        <f>tblWeeklySchedule1[[#This Row],[Wall Mart]]+TIME(0,20,0)</f>
        <v>0.54166666666666652</v>
      </c>
      <c r="G19" s="3">
        <f>tblWeeklySchedule1[[#This Row],[Shopping Centre]]+TIME(0,20,0)</f>
        <v>0.55555555555555536</v>
      </c>
      <c r="H19" s="3">
        <f>tblWeeklySchedule1[[#This Row],[Reached at River]]+TIME(0,20,0)</f>
        <v>0.5694444444444442</v>
      </c>
      <c r="I19" s="3">
        <f>tblWeeklySchedule1[[#This Row],[Arrive at Park]]+TIME(0,20,0)</f>
        <v>0.58333333333333304</v>
      </c>
      <c r="J19" s="3">
        <f>tblWeeklySchedule1[[#This Row],[Leave the Park]]+TIME(0,20,0)</f>
        <v>0.59722222222222188</v>
      </c>
    </row>
    <row r="20" spans="2:10" x14ac:dyDescent="0.3">
      <c r="B20" s="14">
        <v>0.52083333333333304</v>
      </c>
      <c r="C20" s="2">
        <f>tblWeeklySchedule1[[#This Row],[TIME]]</f>
        <v>0.52083333333333304</v>
      </c>
      <c r="D20" s="3">
        <f>tblWeeklySchedule1[[#This Row],[Leave Station]]+TIME(0,20,0)</f>
        <v>0.53472222222222188</v>
      </c>
      <c r="E20" s="3">
        <f>tblWeeklySchedule1[[#This Row],[NNC Station]]+TIME(0,20,0)</f>
        <v>0.54861111111111072</v>
      </c>
      <c r="F20" s="3">
        <f>tblWeeklySchedule1[[#This Row],[Wall Mart]]+TIME(0,20,0)</f>
        <v>0.56249999999999956</v>
      </c>
      <c r="G20" s="3">
        <f>tblWeeklySchedule1[[#This Row],[Shopping Centre]]+TIME(0,20,0)</f>
        <v>0.5763888888888884</v>
      </c>
      <c r="H20" s="3">
        <f>tblWeeklySchedule1[[#This Row],[Reached at River]]+TIME(0,20,0)</f>
        <v>0.59027777777777724</v>
      </c>
      <c r="I20" s="3">
        <f>tblWeeklySchedule1[[#This Row],[Arrive at Park]]+TIME(0,20,0)</f>
        <v>0.60416666666666607</v>
      </c>
      <c r="J20" s="3">
        <f>tblWeeklySchedule1[[#This Row],[Leave the Park]]+TIME(0,20,0)</f>
        <v>0.61805555555555491</v>
      </c>
    </row>
    <row r="21" spans="2:10" x14ac:dyDescent="0.3">
      <c r="B21" s="14">
        <v>0.54166666666666696</v>
      </c>
      <c r="C21" s="2">
        <f>tblWeeklySchedule1[[#This Row],[TIME]]</f>
        <v>0.54166666666666696</v>
      </c>
      <c r="D21" s="3">
        <f>tblWeeklySchedule1[[#This Row],[Leave Station]]+TIME(0,20,0)</f>
        <v>0.5555555555555558</v>
      </c>
      <c r="E21" s="3">
        <f>tblWeeklySchedule1[[#This Row],[NNC Station]]+TIME(0,20,0)</f>
        <v>0.56944444444444464</v>
      </c>
      <c r="F21" s="3">
        <f>tblWeeklySchedule1[[#This Row],[Wall Mart]]+TIME(0,20,0)</f>
        <v>0.58333333333333348</v>
      </c>
      <c r="G21" s="3">
        <f>tblWeeklySchedule1[[#This Row],[Shopping Centre]]+TIME(0,20,0)</f>
        <v>0.59722222222222232</v>
      </c>
      <c r="H21" s="3">
        <f>tblWeeklySchedule1[[#This Row],[Reached at River]]+TIME(0,20,0)</f>
        <v>0.61111111111111116</v>
      </c>
      <c r="I21" s="3">
        <f>tblWeeklySchedule1[[#This Row],[Arrive at Park]]+TIME(0,20,0)</f>
        <v>0.625</v>
      </c>
      <c r="J21" s="3">
        <f>tblWeeklySchedule1[[#This Row],[Leave the Park]]+TIME(0,20,0)</f>
        <v>0.63888888888888884</v>
      </c>
    </row>
    <row r="22" spans="2:10" x14ac:dyDescent="0.3">
      <c r="B22" s="14">
        <v>0.5625</v>
      </c>
      <c r="C22" s="2">
        <f>tblWeeklySchedule1[[#This Row],[TIME]]</f>
        <v>0.5625</v>
      </c>
      <c r="D22" s="3">
        <f>tblWeeklySchedule1[[#This Row],[Leave Station]]+TIME(0,20,0)</f>
        <v>0.57638888888888884</v>
      </c>
      <c r="E22" s="3">
        <f>tblWeeklySchedule1[[#This Row],[NNC Station]]+TIME(0,20,0)</f>
        <v>0.59027777777777768</v>
      </c>
      <c r="F22" s="3">
        <f>tblWeeklySchedule1[[#This Row],[Wall Mart]]+TIME(0,20,0)</f>
        <v>0.60416666666666652</v>
      </c>
      <c r="G22" s="3">
        <f>tblWeeklySchedule1[[#This Row],[Shopping Centre]]+TIME(0,20,0)</f>
        <v>0.61805555555555536</v>
      </c>
      <c r="H22" s="3">
        <f>tblWeeklySchedule1[[#This Row],[Reached at River]]+TIME(0,20,0)</f>
        <v>0.6319444444444442</v>
      </c>
      <c r="I22" s="3">
        <f>tblWeeklySchedule1[[#This Row],[Arrive at Park]]+TIME(0,20,0)</f>
        <v>0.64583333333333304</v>
      </c>
      <c r="J22" s="3">
        <f>tblWeeklySchedule1[[#This Row],[Leave the Park]]+TIME(0,20,0)</f>
        <v>0.65972222222222188</v>
      </c>
    </row>
    <row r="23" spans="2:10" x14ac:dyDescent="0.3">
      <c r="B23" s="14">
        <v>0.58333333333333304</v>
      </c>
      <c r="C23" s="2">
        <f>tblWeeklySchedule1[[#This Row],[TIME]]</f>
        <v>0.58333333333333304</v>
      </c>
      <c r="D23" s="3">
        <f>tblWeeklySchedule1[[#This Row],[Leave Station]]+TIME(0,20,0)</f>
        <v>0.59722222222222188</v>
      </c>
      <c r="E23" s="3">
        <f>tblWeeklySchedule1[[#This Row],[NNC Station]]+TIME(0,20,0)</f>
        <v>0.61111111111111072</v>
      </c>
      <c r="F23" s="3">
        <f>tblWeeklySchedule1[[#This Row],[Wall Mart]]+TIME(0,20,0)</f>
        <v>0.62499999999999956</v>
      </c>
      <c r="G23" s="3">
        <f>tblWeeklySchedule1[[#This Row],[Shopping Centre]]+TIME(0,20,0)</f>
        <v>0.6388888888888884</v>
      </c>
      <c r="H23" s="3">
        <f>tblWeeklySchedule1[[#This Row],[Reached at River]]+TIME(0,20,0)</f>
        <v>0.65277777777777724</v>
      </c>
      <c r="I23" s="3">
        <f>tblWeeklySchedule1[[#This Row],[Arrive at Park]]+TIME(0,20,0)</f>
        <v>0.66666666666666607</v>
      </c>
      <c r="J23" s="3">
        <f>tblWeeklySchedule1[[#This Row],[Leave the Park]]+TIME(0,20,0)</f>
        <v>0.68055555555555491</v>
      </c>
    </row>
    <row r="24" spans="2:10" x14ac:dyDescent="0.3">
      <c r="B24" s="14">
        <v>0.60416666666666696</v>
      </c>
      <c r="C24" s="2">
        <f>tblWeeklySchedule1[[#This Row],[TIME]]</f>
        <v>0.60416666666666696</v>
      </c>
      <c r="D24" s="3">
        <f>tblWeeklySchedule1[[#This Row],[Leave Station]]+TIME(0,20,0)</f>
        <v>0.6180555555555558</v>
      </c>
      <c r="E24" s="3">
        <f>tblWeeklySchedule1[[#This Row],[NNC Station]]+TIME(0,20,0)</f>
        <v>0.63194444444444464</v>
      </c>
      <c r="F24" s="3">
        <f>tblWeeklySchedule1[[#This Row],[Wall Mart]]+TIME(0,20,0)</f>
        <v>0.64583333333333348</v>
      </c>
      <c r="G24" s="3">
        <f>tblWeeklySchedule1[[#This Row],[Shopping Centre]]+TIME(0,20,0)</f>
        <v>0.65972222222222232</v>
      </c>
      <c r="H24" s="3">
        <f>tblWeeklySchedule1[[#This Row],[Reached at River]]+TIME(0,20,0)</f>
        <v>0.67361111111111116</v>
      </c>
      <c r="I24" s="3">
        <f>tblWeeklySchedule1[[#This Row],[Arrive at Park]]+TIME(0,20,0)</f>
        <v>0.6875</v>
      </c>
      <c r="J24" s="3">
        <f>tblWeeklySchedule1[[#This Row],[Leave the Park]]+TIME(0,20,0)</f>
        <v>0.70138888888888884</v>
      </c>
    </row>
    <row r="25" spans="2:10" x14ac:dyDescent="0.3">
      <c r="B25" s="14">
        <v>0.625</v>
      </c>
      <c r="C25" s="2">
        <f>tblWeeklySchedule1[[#This Row],[TIME]]</f>
        <v>0.625</v>
      </c>
      <c r="D25" s="3">
        <f>tblWeeklySchedule1[[#This Row],[Leave Station]]+TIME(0,20,0)</f>
        <v>0.63888888888888884</v>
      </c>
      <c r="E25" s="3">
        <f>tblWeeklySchedule1[[#This Row],[NNC Station]]+TIME(0,20,0)</f>
        <v>0.65277777777777768</v>
      </c>
      <c r="F25" s="3">
        <f>tblWeeklySchedule1[[#This Row],[Wall Mart]]+TIME(0,20,0)</f>
        <v>0.66666666666666652</v>
      </c>
      <c r="G25" s="3">
        <f>tblWeeklySchedule1[[#This Row],[Shopping Centre]]+TIME(0,20,0)</f>
        <v>0.68055555555555536</v>
      </c>
      <c r="H25" s="3">
        <f>tblWeeklySchedule1[[#This Row],[Reached at River]]+TIME(0,20,0)</f>
        <v>0.6944444444444442</v>
      </c>
      <c r="I25" s="3">
        <f>tblWeeklySchedule1[[#This Row],[Arrive at Park]]+TIME(0,20,0)</f>
        <v>0.70833333333333304</v>
      </c>
      <c r="J25" s="3">
        <f>tblWeeklySchedule1[[#This Row],[Leave the Park]]+TIME(0,20,0)</f>
        <v>0.72222222222222188</v>
      </c>
    </row>
    <row r="26" spans="2:10" x14ac:dyDescent="0.3">
      <c r="B26" s="14">
        <v>0.64583333333333304</v>
      </c>
      <c r="C26" s="2">
        <f>tblWeeklySchedule1[[#This Row],[TIME]]</f>
        <v>0.64583333333333304</v>
      </c>
      <c r="D26" s="3">
        <f>tblWeeklySchedule1[[#This Row],[Leave Station]]+TIME(0,20,0)</f>
        <v>0.65972222222222188</v>
      </c>
      <c r="E26" s="3">
        <f>tblWeeklySchedule1[[#This Row],[NNC Station]]+TIME(0,20,0)</f>
        <v>0.67361111111111072</v>
      </c>
      <c r="F26" s="3">
        <f>tblWeeklySchedule1[[#This Row],[Wall Mart]]+TIME(0,20,0)</f>
        <v>0.68749999999999956</v>
      </c>
      <c r="G26" s="3">
        <f>tblWeeklySchedule1[[#This Row],[Shopping Centre]]+TIME(0,20,0)</f>
        <v>0.7013888888888884</v>
      </c>
      <c r="H26" s="3">
        <f>tblWeeklySchedule1[[#This Row],[Reached at River]]+TIME(0,20,0)</f>
        <v>0.71527777777777724</v>
      </c>
      <c r="I26" s="3">
        <f>tblWeeklySchedule1[[#This Row],[Arrive at Park]]+TIME(0,20,0)</f>
        <v>0.72916666666666607</v>
      </c>
      <c r="J26" s="3">
        <f>tblWeeklySchedule1[[#This Row],[Leave the Park]]+TIME(0,20,0)</f>
        <v>0.74305555555555491</v>
      </c>
    </row>
    <row r="27" spans="2:10" x14ac:dyDescent="0.3">
      <c r="B27" s="14">
        <v>0.66666666666666696</v>
      </c>
      <c r="C27" s="2">
        <f>tblWeeklySchedule1[[#This Row],[TIME]]</f>
        <v>0.66666666666666696</v>
      </c>
      <c r="D27" s="3">
        <f>tblWeeklySchedule1[[#This Row],[Leave Station]]+TIME(0,20,0)</f>
        <v>0.6805555555555558</v>
      </c>
      <c r="E27" s="3">
        <f>tblWeeklySchedule1[[#This Row],[NNC Station]]+TIME(0,20,0)</f>
        <v>0.69444444444444464</v>
      </c>
      <c r="F27" s="3">
        <f>tblWeeklySchedule1[[#This Row],[Wall Mart]]+TIME(0,20,0)</f>
        <v>0.70833333333333348</v>
      </c>
      <c r="G27" s="3">
        <f>tblWeeklySchedule1[[#This Row],[Shopping Centre]]+TIME(0,20,0)</f>
        <v>0.72222222222222232</v>
      </c>
      <c r="H27" s="3">
        <f>tblWeeklySchedule1[[#This Row],[Reached at River]]+TIME(0,20,0)</f>
        <v>0.73611111111111116</v>
      </c>
      <c r="I27" s="3">
        <f>tblWeeklySchedule1[[#This Row],[Arrive at Park]]+TIME(0,20,0)</f>
        <v>0.75</v>
      </c>
      <c r="J27" s="3">
        <f>tblWeeklySchedule1[[#This Row],[Leave the Park]]+TIME(0,20,0)</f>
        <v>0.76388888888888884</v>
      </c>
    </row>
    <row r="28" spans="2:10" x14ac:dyDescent="0.3">
      <c r="B28" s="14">
        <v>0.6875</v>
      </c>
      <c r="C28" s="2">
        <f>tblWeeklySchedule1[[#This Row],[TIME]]</f>
        <v>0.6875</v>
      </c>
      <c r="D28" s="3">
        <f>tblWeeklySchedule1[[#This Row],[Leave Station]]+TIME(0,20,0)</f>
        <v>0.70138888888888884</v>
      </c>
      <c r="E28" s="3">
        <f>tblWeeklySchedule1[[#This Row],[NNC Station]]+TIME(0,20,0)</f>
        <v>0.71527777777777768</v>
      </c>
      <c r="F28" s="3">
        <f>tblWeeklySchedule1[[#This Row],[Wall Mart]]+TIME(0,20,0)</f>
        <v>0.72916666666666652</v>
      </c>
      <c r="G28" s="3">
        <f>tblWeeklySchedule1[[#This Row],[Shopping Centre]]+TIME(0,20,0)</f>
        <v>0.74305555555555536</v>
      </c>
      <c r="H28" s="3">
        <f>tblWeeklySchedule1[[#This Row],[Reached at River]]+TIME(0,20,0)</f>
        <v>0.7569444444444442</v>
      </c>
      <c r="I28" s="3">
        <f>tblWeeklySchedule1[[#This Row],[Arrive at Park]]+TIME(0,20,0)</f>
        <v>0.77083333333333304</v>
      </c>
      <c r="J28" s="3">
        <f>tblWeeklySchedule1[[#This Row],[Leave the Park]]+TIME(0,20,0)</f>
        <v>0.78472222222222188</v>
      </c>
    </row>
    <row r="29" spans="2:10" x14ac:dyDescent="0.3">
      <c r="B29" s="14">
        <v>0.70833333333333304</v>
      </c>
      <c r="C29" s="2">
        <f>tblWeeklySchedule1[[#This Row],[TIME]]</f>
        <v>0.70833333333333304</v>
      </c>
      <c r="D29" s="3">
        <f>tblWeeklySchedule1[[#This Row],[Leave Station]]+TIME(0,20,0)</f>
        <v>0.72222222222222188</v>
      </c>
      <c r="E29" s="3">
        <f>tblWeeklySchedule1[[#This Row],[NNC Station]]+TIME(0,20,0)</f>
        <v>0.73611111111111072</v>
      </c>
      <c r="F29" s="3">
        <f>tblWeeklySchedule1[[#This Row],[Wall Mart]]+TIME(0,20,0)</f>
        <v>0.74999999999999956</v>
      </c>
      <c r="G29" s="3">
        <f>tblWeeklySchedule1[[#This Row],[Shopping Centre]]+TIME(0,20,0)</f>
        <v>0.7638888888888884</v>
      </c>
      <c r="H29" s="3">
        <f>tblWeeklySchedule1[[#This Row],[Reached at River]]+TIME(0,20,0)</f>
        <v>0.77777777777777724</v>
      </c>
      <c r="I29" s="3">
        <f>tblWeeklySchedule1[[#This Row],[Arrive at Park]]+TIME(0,20,0)</f>
        <v>0.79166666666666607</v>
      </c>
      <c r="J29" s="3">
        <f>tblWeeklySchedule1[[#This Row],[Leave the Park]]+TIME(0,20,0)</f>
        <v>0.80555555555555491</v>
      </c>
    </row>
    <row r="30" spans="2:10" x14ac:dyDescent="0.3">
      <c r="B30" s="14">
        <v>0.72916666666666696</v>
      </c>
      <c r="C30" s="2">
        <f>tblWeeklySchedule1[[#This Row],[TIME]]</f>
        <v>0.72916666666666696</v>
      </c>
      <c r="D30" s="3">
        <f>tblWeeklySchedule1[[#This Row],[Leave Station]]+TIME(0,20,0)</f>
        <v>0.7430555555555558</v>
      </c>
      <c r="E30" s="3">
        <f>tblWeeklySchedule1[[#This Row],[NNC Station]]+TIME(0,20,0)</f>
        <v>0.75694444444444464</v>
      </c>
      <c r="F30" s="3">
        <f>tblWeeklySchedule1[[#This Row],[Wall Mart]]+TIME(0,20,0)</f>
        <v>0.77083333333333348</v>
      </c>
      <c r="G30" s="3">
        <f>tblWeeklySchedule1[[#This Row],[Shopping Centre]]+TIME(0,20,0)</f>
        <v>0.78472222222222232</v>
      </c>
      <c r="H30" s="3">
        <f>tblWeeklySchedule1[[#This Row],[Reached at River]]+TIME(0,20,0)</f>
        <v>0.79861111111111116</v>
      </c>
      <c r="I30" s="3">
        <f>tblWeeklySchedule1[[#This Row],[Arrive at Park]]+TIME(0,20,0)</f>
        <v>0.8125</v>
      </c>
      <c r="J30" s="3">
        <f>tblWeeklySchedule1[[#This Row],[Leave the Park]]+TIME(0,20,0)</f>
        <v>0.82638888888888884</v>
      </c>
    </row>
    <row r="31" spans="2:10" x14ac:dyDescent="0.3">
      <c r="B31" s="14">
        <v>0.75</v>
      </c>
      <c r="C31" s="2">
        <f>tblWeeklySchedule1[[#This Row],[TIME]]</f>
        <v>0.75</v>
      </c>
      <c r="D31" s="3">
        <f>tblWeeklySchedule1[[#This Row],[Leave Station]]+TIME(0,20,0)</f>
        <v>0.76388888888888884</v>
      </c>
      <c r="E31" s="3">
        <f>tblWeeklySchedule1[[#This Row],[NNC Station]]+TIME(0,20,0)</f>
        <v>0.77777777777777768</v>
      </c>
      <c r="F31" s="3">
        <f>tblWeeklySchedule1[[#This Row],[Wall Mart]]+TIME(0,20,0)</f>
        <v>0.79166666666666652</v>
      </c>
      <c r="G31" s="3">
        <f>tblWeeklySchedule1[[#This Row],[Shopping Centre]]+TIME(0,20,0)</f>
        <v>0.80555555555555536</v>
      </c>
      <c r="H31" s="3">
        <f>tblWeeklySchedule1[[#This Row],[Reached at River]]+TIME(0,20,0)</f>
        <v>0.8194444444444442</v>
      </c>
      <c r="I31" s="3">
        <f>tblWeeklySchedule1[[#This Row],[Arrive at Park]]+TIME(0,20,0)</f>
        <v>0.83333333333333304</v>
      </c>
      <c r="J31" s="3">
        <f>tblWeeklySchedule1[[#This Row],[Leave the Park]]+TIME(0,20,0)</f>
        <v>0.84722222222222188</v>
      </c>
    </row>
    <row r="32" spans="2:10" x14ac:dyDescent="0.3">
      <c r="B32" s="14">
        <v>0.77083333333333304</v>
      </c>
      <c r="C32" s="2">
        <f>tblWeeklySchedule1[[#This Row],[TIME]]</f>
        <v>0.77083333333333304</v>
      </c>
      <c r="D32" s="3">
        <f>tblWeeklySchedule1[[#This Row],[Leave Station]]+TIME(0,20,0)</f>
        <v>0.78472222222222188</v>
      </c>
      <c r="E32" s="3">
        <f>tblWeeklySchedule1[[#This Row],[NNC Station]]+TIME(0,20,0)</f>
        <v>0.79861111111111072</v>
      </c>
      <c r="F32" s="3">
        <f>tblWeeklySchedule1[[#This Row],[Wall Mart]]+TIME(0,20,0)</f>
        <v>0.81249999999999956</v>
      </c>
      <c r="G32" s="3">
        <f>tblWeeklySchedule1[[#This Row],[Shopping Centre]]+TIME(0,20,0)</f>
        <v>0.8263888888888884</v>
      </c>
      <c r="H32" s="3">
        <f>tblWeeklySchedule1[[#This Row],[Reached at River]]+TIME(0,20,0)</f>
        <v>0.84027777777777724</v>
      </c>
      <c r="I32" s="3">
        <f>tblWeeklySchedule1[[#This Row],[Arrive at Park]]+TIME(0,20,0)</f>
        <v>0.85416666666666607</v>
      </c>
      <c r="J32" s="3">
        <f>tblWeeklySchedule1[[#This Row],[Leave the Park]]+TIME(0,20,0)</f>
        <v>0.86805555555555491</v>
      </c>
    </row>
    <row r="33" spans="2:11" x14ac:dyDescent="0.3">
      <c r="B33" s="14">
        <v>0.79166666666666696</v>
      </c>
      <c r="C33" s="2">
        <f>tblWeeklySchedule1[[#This Row],[TIME]]</f>
        <v>0.79166666666666696</v>
      </c>
      <c r="D33" s="3">
        <f>tblWeeklySchedule1[[#This Row],[Leave Station]]+TIME(0,20,0)</f>
        <v>0.8055555555555558</v>
      </c>
      <c r="E33" s="3">
        <f>tblWeeklySchedule1[[#This Row],[NNC Station]]+TIME(0,20,0)</f>
        <v>0.81944444444444464</v>
      </c>
      <c r="F33" s="3">
        <f>tblWeeklySchedule1[[#This Row],[Wall Mart]]+TIME(0,20,0)</f>
        <v>0.83333333333333348</v>
      </c>
      <c r="G33" s="3">
        <f>tblWeeklySchedule1[[#This Row],[Shopping Centre]]+TIME(0,20,0)</f>
        <v>0.84722222222222232</v>
      </c>
      <c r="H33" s="3">
        <f>tblWeeklySchedule1[[#This Row],[Reached at River]]+TIME(0,20,0)</f>
        <v>0.86111111111111116</v>
      </c>
      <c r="I33" s="3">
        <f>tblWeeklySchedule1[[#This Row],[Arrive at Park]]+TIME(0,20,0)</f>
        <v>0.875</v>
      </c>
      <c r="J33" s="3">
        <f>tblWeeklySchedule1[[#This Row],[Leave the Park]]+TIME(0,20,0)</f>
        <v>0.88888888888888884</v>
      </c>
    </row>
    <row r="34" spans="2:11" ht="24.9" customHeight="1" thickBot="1" x14ac:dyDescent="0.35">
      <c r="B34" s="23" t="s">
        <v>18</v>
      </c>
      <c r="C34" s="24"/>
      <c r="D34" s="24"/>
      <c r="E34" s="24"/>
      <c r="F34" s="24"/>
      <c r="G34" s="24"/>
      <c r="H34" s="24"/>
      <c r="I34" s="24"/>
      <c r="J34" s="24"/>
    </row>
    <row r="35" spans="2:11" ht="54.9" customHeight="1" thickBot="1" x14ac:dyDescent="0.35">
      <c r="B35" s="8" t="s">
        <v>0</v>
      </c>
      <c r="C35" s="9" t="s">
        <v>6</v>
      </c>
      <c r="D35" s="9" t="s">
        <v>13</v>
      </c>
      <c r="E35" s="9" t="s">
        <v>7</v>
      </c>
      <c r="F35" s="9" t="s">
        <v>8</v>
      </c>
      <c r="G35" s="9" t="s">
        <v>9</v>
      </c>
      <c r="H35" s="10" t="s">
        <v>10</v>
      </c>
      <c r="I35" s="9" t="s">
        <v>11</v>
      </c>
      <c r="J35" s="12" t="s">
        <v>12</v>
      </c>
    </row>
    <row r="36" spans="2:11" hidden="1" x14ac:dyDescent="0.3">
      <c r="B36" s="1">
        <v>0.29166666666666669</v>
      </c>
      <c r="C36" s="2">
        <v>0.29166666666666669</v>
      </c>
      <c r="D36" s="3">
        <v>0.30555555555555558</v>
      </c>
      <c r="E36" s="3">
        <v>0.31944444444444448</v>
      </c>
      <c r="F36" s="3">
        <v>0.33333333333333337</v>
      </c>
      <c r="G36" s="3">
        <v>0.34722222222222227</v>
      </c>
      <c r="H36" s="3">
        <v>0.36111111111111116</v>
      </c>
      <c r="I36" s="3">
        <v>0.37500000000000006</v>
      </c>
      <c r="J36" s="4">
        <v>0.38888888888888895</v>
      </c>
    </row>
    <row r="37" spans="2:11" hidden="1" x14ac:dyDescent="0.3">
      <c r="B37" s="1">
        <v>0.3125</v>
      </c>
      <c r="C37" s="2">
        <v>0.3125</v>
      </c>
      <c r="D37" s="3">
        <v>0.3263888888888889</v>
      </c>
      <c r="E37" s="3">
        <v>0.34027777777777779</v>
      </c>
      <c r="F37" s="3">
        <v>0.35416666666666669</v>
      </c>
      <c r="G37" s="3">
        <v>0.36805555555555558</v>
      </c>
      <c r="H37" s="3">
        <v>0.38194444444444448</v>
      </c>
      <c r="I37" s="3">
        <v>0.39583333333333337</v>
      </c>
      <c r="J37" s="4">
        <v>0.40972222222222227</v>
      </c>
    </row>
    <row r="38" spans="2:11" x14ac:dyDescent="0.3">
      <c r="B38" s="14">
        <v>0.33333333333333298</v>
      </c>
      <c r="C38" s="2">
        <v>0.33333333333333298</v>
      </c>
      <c r="D38" s="3">
        <f>Table3[[#This Row],[Leave Station]]+TIME(0,40,0)</f>
        <v>0.36111111111111077</v>
      </c>
      <c r="E38" s="3">
        <f>Table3[[#This Row],[NNC Station]]+TIME(0,40,0)</f>
        <v>0.38888888888888856</v>
      </c>
      <c r="F38" s="3">
        <f>Table3[[#This Row],[Wall Mart]]+TIME(0,40,0)</f>
        <v>0.41666666666666635</v>
      </c>
      <c r="G38" s="3">
        <f>Table3[[#This Row],[Shopping Centre]]+TIME(0,40,0)</f>
        <v>0.44444444444444414</v>
      </c>
      <c r="H38" s="3">
        <f>Table3[[#This Row],[Reached at River]]+TIME(0,40,0)</f>
        <v>0.47222222222222193</v>
      </c>
      <c r="I38" s="3">
        <f>Table3[[#This Row],[Arrive at Park]]+TIME(0,40,0)</f>
        <v>0.49999999999999972</v>
      </c>
      <c r="J38" s="3">
        <f>Table3[[#This Row],[Leave the Park]]+TIME(0,40,0)</f>
        <v>0.52777777777777746</v>
      </c>
    </row>
    <row r="39" spans="2:11" x14ac:dyDescent="0.3">
      <c r="B39" s="14">
        <v>0.35416666666666702</v>
      </c>
      <c r="C39" s="2">
        <v>0.35416666666666702</v>
      </c>
      <c r="D39" s="3">
        <f>Table3[[#This Row],[Leave Station]]+TIME(0,40,0)</f>
        <v>0.38194444444444481</v>
      </c>
      <c r="E39" s="3">
        <f>Table3[[#This Row],[NNC Station]]+TIME(0,40,0)</f>
        <v>0.4097222222222226</v>
      </c>
      <c r="F39" s="3">
        <f>Table3[[#This Row],[Wall Mart]]+TIME(0,40,0)</f>
        <v>0.43750000000000039</v>
      </c>
      <c r="G39" s="3">
        <f>Table3[[#This Row],[Shopping Centre]]+TIME(0,40,0)</f>
        <v>0.46527777777777818</v>
      </c>
      <c r="H39" s="3">
        <f>Table3[[#This Row],[Reached at River]]+TIME(0,40,0)</f>
        <v>0.49305555555555597</v>
      </c>
      <c r="I39" s="3">
        <f>Table3[[#This Row],[Arrive at Park]]+TIME(0,40,0)</f>
        <v>0.5208333333333337</v>
      </c>
      <c r="J39" s="3">
        <f>Table3[[#This Row],[Leave the Park]]+TIME(0,40,0)</f>
        <v>0.54861111111111149</v>
      </c>
    </row>
    <row r="40" spans="2:11" x14ac:dyDescent="0.3">
      <c r="B40" s="14">
        <v>0.375</v>
      </c>
      <c r="C40" s="2">
        <v>0.375</v>
      </c>
      <c r="D40" s="3">
        <f>Table3[[#This Row],[Leave Station]]+TIME(0,40,0)</f>
        <v>0.40277777777777779</v>
      </c>
      <c r="E40" s="3">
        <f>Table3[[#This Row],[NNC Station]]+TIME(0,40,0)</f>
        <v>0.43055555555555558</v>
      </c>
      <c r="F40" s="3">
        <f>Table3[[#This Row],[Wall Mart]]+TIME(0,40,0)</f>
        <v>0.45833333333333337</v>
      </c>
      <c r="G40" s="3">
        <f>Table3[[#This Row],[Shopping Centre]]+TIME(0,40,0)</f>
        <v>0.48611111111111116</v>
      </c>
      <c r="H40" s="3">
        <f>Table3[[#This Row],[Reached at River]]+TIME(0,40,0)</f>
        <v>0.51388888888888895</v>
      </c>
      <c r="I40" s="3">
        <f>Table3[[#This Row],[Arrive at Park]]+TIME(0,40,0)</f>
        <v>0.54166666666666674</v>
      </c>
      <c r="J40" s="3">
        <f>Table3[[#This Row],[Leave the Park]]+TIME(0,40,0)</f>
        <v>0.56944444444444453</v>
      </c>
    </row>
    <row r="41" spans="2:11" x14ac:dyDescent="0.3">
      <c r="B41" s="14">
        <v>0.39583333333333398</v>
      </c>
      <c r="C41" s="2">
        <v>0.39583333333333398</v>
      </c>
      <c r="D41" s="3">
        <f>Table3[[#This Row],[Leave Station]]+TIME(0,40,0)</f>
        <v>0.42361111111111177</v>
      </c>
      <c r="E41" s="3">
        <f>Table3[[#This Row],[NNC Station]]+TIME(0,40,0)</f>
        <v>0.45138888888888956</v>
      </c>
      <c r="F41" s="3">
        <f>Table3[[#This Row],[Wall Mart]]+TIME(0,40,0)</f>
        <v>0.47916666666666735</v>
      </c>
      <c r="G41" s="3">
        <f>Table3[[#This Row],[Shopping Centre]]+TIME(0,40,0)</f>
        <v>0.50694444444444509</v>
      </c>
      <c r="H41" s="3">
        <f>Table3[[#This Row],[Reached at River]]+TIME(0,40,0)</f>
        <v>0.53472222222222288</v>
      </c>
      <c r="I41" s="3">
        <f>Table3[[#This Row],[Arrive at Park]]+TIME(0,40,0)</f>
        <v>0.56250000000000067</v>
      </c>
      <c r="J41" s="3">
        <f>Table3[[#This Row],[Leave the Park]]+TIME(0,40,0)</f>
        <v>0.59027777777777846</v>
      </c>
    </row>
    <row r="42" spans="2:11" x14ac:dyDescent="0.3">
      <c r="B42" s="14">
        <v>0.41666666666666702</v>
      </c>
      <c r="C42" s="2">
        <v>0.41666666666666702</v>
      </c>
      <c r="D42" s="3">
        <f>Table3[[#This Row],[Leave Station]]+TIME(0,40,0)</f>
        <v>0.44444444444444481</v>
      </c>
      <c r="E42" s="3">
        <f>Table3[[#This Row],[NNC Station]]+TIME(0,40,0)</f>
        <v>0.4722222222222226</v>
      </c>
      <c r="F42" s="3">
        <f>Table3[[#This Row],[Wall Mart]]+TIME(0,40,0)</f>
        <v>0.50000000000000033</v>
      </c>
      <c r="G42" s="3">
        <f>Table3[[#This Row],[Shopping Centre]]+TIME(0,40,0)</f>
        <v>0.52777777777777812</v>
      </c>
      <c r="H42" s="3">
        <f>Table3[[#This Row],[Reached at River]]+TIME(0,40,0)</f>
        <v>0.55555555555555591</v>
      </c>
      <c r="I42" s="3">
        <f>Table3[[#This Row],[Arrive at Park]]+TIME(0,40,0)</f>
        <v>0.5833333333333337</v>
      </c>
      <c r="J42" s="3">
        <f>Table3[[#This Row],[Leave the Park]]+TIME(0,40,0)</f>
        <v>0.61111111111111149</v>
      </c>
    </row>
    <row r="43" spans="2:11" x14ac:dyDescent="0.3">
      <c r="B43" s="14">
        <v>0.4375</v>
      </c>
      <c r="C43" s="2">
        <v>0.4375</v>
      </c>
      <c r="D43" s="3">
        <f>Table3[[#This Row],[Leave Station]]+TIME(0,40,0)</f>
        <v>0.46527777777777779</v>
      </c>
      <c r="E43" s="3">
        <f>Table3[[#This Row],[NNC Station]]+TIME(0,40,0)</f>
        <v>0.49305555555555558</v>
      </c>
      <c r="F43" s="3">
        <f>Table3[[#This Row],[Wall Mart]]+TIME(0,40,0)</f>
        <v>0.52083333333333337</v>
      </c>
      <c r="G43" s="3">
        <f>Table3[[#This Row],[Shopping Centre]]+TIME(0,40,0)</f>
        <v>0.54861111111111116</v>
      </c>
      <c r="H43" s="3">
        <f>Table3[[#This Row],[Reached at River]]+TIME(0,40,0)</f>
        <v>0.57638888888888895</v>
      </c>
      <c r="I43" s="3">
        <f>Table3[[#This Row],[Arrive at Park]]+TIME(0,40,0)</f>
        <v>0.60416666666666674</v>
      </c>
      <c r="J43" s="3">
        <f>Table3[[#This Row],[Leave the Park]]+TIME(0,40,0)</f>
        <v>0.63194444444444453</v>
      </c>
    </row>
    <row r="44" spans="2:11" x14ac:dyDescent="0.3">
      <c r="B44" s="14">
        <v>0.45833333333333398</v>
      </c>
      <c r="C44" s="2">
        <v>0.45833333333333398</v>
      </c>
      <c r="D44" s="3">
        <f>Table3[[#This Row],[Leave Station]]+TIME(0,40,0)</f>
        <v>0.48611111111111177</v>
      </c>
      <c r="E44" s="3">
        <f>Table3[[#This Row],[NNC Station]]+TIME(0,40,0)</f>
        <v>0.51388888888888951</v>
      </c>
      <c r="F44" s="3">
        <f>Table3[[#This Row],[Wall Mart]]+TIME(0,40,0)</f>
        <v>0.5416666666666673</v>
      </c>
      <c r="G44" s="3">
        <f>Table3[[#This Row],[Shopping Centre]]+TIME(0,40,0)</f>
        <v>0.56944444444444509</v>
      </c>
      <c r="H44" s="3">
        <f>Table3[[#This Row],[Reached at River]]+TIME(0,40,0)</f>
        <v>0.59722222222222288</v>
      </c>
      <c r="I44" s="3">
        <f>Table3[[#This Row],[Arrive at Park]]+TIME(0,40,0)</f>
        <v>0.62500000000000067</v>
      </c>
      <c r="J44" s="3">
        <f>Table3[[#This Row],[Leave the Park]]+TIME(0,40,0)</f>
        <v>0.65277777777777846</v>
      </c>
    </row>
    <row r="45" spans="2:11" ht="24.9" customHeight="1" thickBot="1" x14ac:dyDescent="0.35">
      <c r="B45" s="23" t="s">
        <v>19</v>
      </c>
      <c r="C45" s="24"/>
      <c r="D45" s="24"/>
      <c r="E45" s="24"/>
      <c r="F45" s="24"/>
      <c r="G45" s="24"/>
      <c r="H45" s="24"/>
      <c r="I45" s="24"/>
      <c r="J45" s="24"/>
    </row>
    <row r="46" spans="2:11" ht="54.9" customHeight="1" thickBot="1" x14ac:dyDescent="0.35">
      <c r="B46" s="8" t="s">
        <v>0</v>
      </c>
      <c r="C46" s="9" t="s">
        <v>6</v>
      </c>
      <c r="D46" s="9" t="s">
        <v>13</v>
      </c>
      <c r="E46" s="9" t="s">
        <v>7</v>
      </c>
      <c r="F46" s="9" t="s">
        <v>8</v>
      </c>
      <c r="G46" s="9" t="s">
        <v>9</v>
      </c>
      <c r="H46" s="10" t="s">
        <v>10</v>
      </c>
      <c r="I46" s="9" t="s">
        <v>11</v>
      </c>
      <c r="J46" s="11" t="s">
        <v>12</v>
      </c>
      <c r="K46" s="13"/>
    </row>
    <row r="47" spans="2:11" hidden="1" x14ac:dyDescent="0.3">
      <c r="B47" s="1">
        <v>0.29166666666666669</v>
      </c>
      <c r="C47" s="2">
        <v>0.29166666666666669</v>
      </c>
      <c r="D47" s="3">
        <v>0.30555555555555558</v>
      </c>
      <c r="E47" s="3">
        <v>0.31944444444444448</v>
      </c>
      <c r="F47" s="3">
        <v>0.33333333333333337</v>
      </c>
      <c r="G47" s="3">
        <v>0.34722222222222227</v>
      </c>
      <c r="H47" s="3">
        <v>0.36111111111111116</v>
      </c>
      <c r="I47" s="3">
        <v>0.37500000000000006</v>
      </c>
      <c r="J47" s="4">
        <v>0.38888888888888895</v>
      </c>
    </row>
    <row r="48" spans="2:11" hidden="1" x14ac:dyDescent="0.3">
      <c r="B48" s="1">
        <v>0.3125</v>
      </c>
      <c r="C48" s="2">
        <v>0.3125</v>
      </c>
      <c r="D48" s="3">
        <v>0.3263888888888889</v>
      </c>
      <c r="E48" s="3">
        <v>0.34027777777777779</v>
      </c>
      <c r="F48" s="3">
        <v>0.35416666666666669</v>
      </c>
      <c r="G48" s="3">
        <v>0.36805555555555558</v>
      </c>
      <c r="H48" s="3">
        <v>0.38194444444444448</v>
      </c>
      <c r="I48" s="3">
        <v>0.39583333333333337</v>
      </c>
      <c r="J48" s="4">
        <v>0.40972222222222227</v>
      </c>
    </row>
    <row r="49" spans="2:10" x14ac:dyDescent="0.3">
      <c r="B49" s="14">
        <v>0.33333333333333298</v>
      </c>
      <c r="C49" s="2">
        <v>0.33333333333333298</v>
      </c>
      <c r="D49" s="3">
        <f>Table4[[#This Row],[Leave Station]]+TIME(0,30,0)</f>
        <v>0.3541666666666663</v>
      </c>
      <c r="E49" s="3">
        <f>Table4[[#This Row],[NNC Station]]+TIME(0,30,0)</f>
        <v>0.37499999999999961</v>
      </c>
      <c r="F49" s="3">
        <f>Table4[[#This Row],[Wall Mart]]+TIME(0,30,0)</f>
        <v>0.39583333333333293</v>
      </c>
      <c r="G49" s="3">
        <f>Table4[[#This Row],[Shopping Centre]]+TIME(0,30,0)</f>
        <v>0.41666666666666624</v>
      </c>
      <c r="H49" s="3">
        <f>Table4[[#This Row],[Reached at River]]+TIME(0,30,0)</f>
        <v>0.43749999999999956</v>
      </c>
      <c r="I49" s="3">
        <f>Table4[[#This Row],[Arrive at Park]]+TIME(0,30,0)</f>
        <v>0.45833333333333287</v>
      </c>
      <c r="J49" s="3">
        <f>Table4[[#This Row],[Leave the Park]]+TIME(0,30,0)</f>
        <v>0.47916666666666619</v>
      </c>
    </row>
    <row r="50" spans="2:10" x14ac:dyDescent="0.3">
      <c r="B50" s="14">
        <v>0.35416666666666702</v>
      </c>
      <c r="C50" s="2">
        <v>0.35416666666666702</v>
      </c>
      <c r="D50" s="3">
        <f>Table4[[#This Row],[Leave Station]]+TIME(0,30,0)</f>
        <v>0.37500000000000033</v>
      </c>
      <c r="E50" s="3">
        <f>Table4[[#This Row],[NNC Station]]+TIME(0,30,0)</f>
        <v>0.39583333333333365</v>
      </c>
      <c r="F50" s="3">
        <f>Table4[[#This Row],[Wall Mart]]+TIME(0,30,0)</f>
        <v>0.41666666666666696</v>
      </c>
      <c r="G50" s="3">
        <f>Table4[[#This Row],[Shopping Centre]]+TIME(0,30,0)</f>
        <v>0.43750000000000028</v>
      </c>
      <c r="H50" s="3">
        <f>Table4[[#This Row],[Reached at River]]+TIME(0,30,0)</f>
        <v>0.45833333333333359</v>
      </c>
      <c r="I50" s="3">
        <f>Table4[[#This Row],[Arrive at Park]]+TIME(0,30,0)</f>
        <v>0.47916666666666691</v>
      </c>
      <c r="J50" s="3">
        <f>Table4[[#This Row],[Leave the Park]]+TIME(0,30,0)</f>
        <v>0.50000000000000022</v>
      </c>
    </row>
    <row r="51" spans="2:10" x14ac:dyDescent="0.3">
      <c r="B51" s="14">
        <v>0.375</v>
      </c>
      <c r="C51" s="2">
        <v>0.375</v>
      </c>
      <c r="D51" s="3">
        <f>Table4[[#This Row],[Leave Station]]+TIME(0,30,0)</f>
        <v>0.39583333333333331</v>
      </c>
      <c r="E51" s="3">
        <f>Table4[[#This Row],[NNC Station]]+TIME(0,30,0)</f>
        <v>0.41666666666666663</v>
      </c>
      <c r="F51" s="3">
        <f>Table4[[#This Row],[Wall Mart]]+TIME(0,30,0)</f>
        <v>0.43749999999999994</v>
      </c>
      <c r="G51" s="3">
        <f>Table4[[#This Row],[Shopping Centre]]+TIME(0,30,0)</f>
        <v>0.45833333333333326</v>
      </c>
      <c r="H51" s="3">
        <f>Table4[[#This Row],[Reached at River]]+TIME(0,30,0)</f>
        <v>0.47916666666666657</v>
      </c>
      <c r="I51" s="3">
        <f>Table4[[#This Row],[Arrive at Park]]+TIME(0,30,0)</f>
        <v>0.49999999999999989</v>
      </c>
      <c r="J51" s="3">
        <f>Table4[[#This Row],[Leave the Park]]+TIME(0,30,0)</f>
        <v>0.52083333333333326</v>
      </c>
    </row>
    <row r="52" spans="2:10" x14ac:dyDescent="0.3">
      <c r="B52" s="14">
        <v>0.39583333333333398</v>
      </c>
      <c r="C52" s="2">
        <v>0.39583333333333398</v>
      </c>
      <c r="D52" s="3">
        <f>Table4[[#This Row],[Leave Station]]+TIME(0,30,0)</f>
        <v>0.4166666666666673</v>
      </c>
      <c r="E52" s="3">
        <f>Table4[[#This Row],[NNC Station]]+TIME(0,30,0)</f>
        <v>0.43750000000000061</v>
      </c>
      <c r="F52" s="3">
        <f>Table4[[#This Row],[Wall Mart]]+TIME(0,30,0)</f>
        <v>0.45833333333333393</v>
      </c>
      <c r="G52" s="3">
        <f>Table4[[#This Row],[Shopping Centre]]+TIME(0,30,0)</f>
        <v>0.47916666666666724</v>
      </c>
      <c r="H52" s="3">
        <f>Table4[[#This Row],[Reached at River]]+TIME(0,30,0)</f>
        <v>0.50000000000000056</v>
      </c>
      <c r="I52" s="3">
        <f>Table4[[#This Row],[Arrive at Park]]+TIME(0,30,0)</f>
        <v>0.52083333333333393</v>
      </c>
      <c r="J52" s="3">
        <f>Table4[[#This Row],[Leave the Park]]+TIME(0,30,0)</f>
        <v>0.5416666666666673</v>
      </c>
    </row>
    <row r="53" spans="2:10" x14ac:dyDescent="0.3">
      <c r="B53" s="14">
        <v>0.41666666666666702</v>
      </c>
      <c r="C53" s="2">
        <v>0.41666666666666702</v>
      </c>
      <c r="D53" s="3">
        <f>Table4[[#This Row],[Leave Station]]+TIME(0,30,0)</f>
        <v>0.43750000000000033</v>
      </c>
      <c r="E53" s="3">
        <f>Table4[[#This Row],[NNC Station]]+TIME(0,30,0)</f>
        <v>0.45833333333333365</v>
      </c>
      <c r="F53" s="3">
        <f>Table4[[#This Row],[Wall Mart]]+TIME(0,30,0)</f>
        <v>0.47916666666666696</v>
      </c>
      <c r="G53" s="3">
        <f>Table4[[#This Row],[Shopping Centre]]+TIME(0,30,0)</f>
        <v>0.50000000000000033</v>
      </c>
      <c r="H53" s="3">
        <f>Table4[[#This Row],[Reached at River]]+TIME(0,30,0)</f>
        <v>0.5208333333333337</v>
      </c>
      <c r="I53" s="3">
        <f>Table4[[#This Row],[Arrive at Park]]+TIME(0,30,0)</f>
        <v>0.54166666666666707</v>
      </c>
      <c r="J53" s="3">
        <f>Table4[[#This Row],[Leave the Park]]+TIME(0,30,0)</f>
        <v>0.56250000000000044</v>
      </c>
    </row>
    <row r="54" spans="2:10" x14ac:dyDescent="0.3">
      <c r="B54" s="14">
        <v>0.4375</v>
      </c>
      <c r="C54" s="2">
        <v>0.4375</v>
      </c>
      <c r="D54" s="3">
        <f>Table4[[#This Row],[Leave Station]]+TIME(0,30,0)</f>
        <v>0.45833333333333331</v>
      </c>
      <c r="E54" s="3">
        <f>Table4[[#This Row],[NNC Station]]+TIME(0,30,0)</f>
        <v>0.47916666666666663</v>
      </c>
      <c r="F54" s="3">
        <f>Table4[[#This Row],[Wall Mart]]+TIME(0,30,0)</f>
        <v>0.49999999999999994</v>
      </c>
      <c r="G54" s="3">
        <f>Table4[[#This Row],[Shopping Centre]]+TIME(0,30,0)</f>
        <v>0.52083333333333326</v>
      </c>
      <c r="H54" s="3">
        <f>Table4[[#This Row],[Reached at River]]+TIME(0,30,0)</f>
        <v>0.54166666666666663</v>
      </c>
      <c r="I54" s="3">
        <f>Table4[[#This Row],[Arrive at Park]]+TIME(0,30,0)</f>
        <v>0.5625</v>
      </c>
      <c r="J54" s="3">
        <f>Table4[[#This Row],[Leave the Park]]+TIME(0,30,0)</f>
        <v>0.58333333333333337</v>
      </c>
    </row>
    <row r="55" spans="2:10" x14ac:dyDescent="0.3">
      <c r="B55" s="14">
        <v>0.45833333333333398</v>
      </c>
      <c r="C55" s="2">
        <v>0.45833333333333398</v>
      </c>
      <c r="D55" s="3">
        <f>Table4[[#This Row],[Leave Station]]+TIME(0,30,0)</f>
        <v>0.4791666666666673</v>
      </c>
      <c r="E55" s="3">
        <f>Table4[[#This Row],[NNC Station]]+TIME(0,30,0)</f>
        <v>0.50000000000000067</v>
      </c>
      <c r="F55" s="3">
        <f>Table4[[#This Row],[Wall Mart]]+TIME(0,30,0)</f>
        <v>0.52083333333333404</v>
      </c>
      <c r="G55" s="3">
        <f>Table4[[#This Row],[Shopping Centre]]+TIME(0,30,0)</f>
        <v>0.54166666666666741</v>
      </c>
      <c r="H55" s="3">
        <f>Table4[[#This Row],[Reached at River]]+TIME(0,30,0)</f>
        <v>0.56250000000000078</v>
      </c>
      <c r="I55" s="3">
        <f>Table4[[#This Row],[Arrive at Park]]+TIME(0,30,0)</f>
        <v>0.58333333333333415</v>
      </c>
      <c r="J55" s="3">
        <f>Table4[[#This Row],[Leave the Park]]+TIME(0,30,0)</f>
        <v>0.60416666666666752</v>
      </c>
    </row>
    <row r="56" spans="2:10" x14ac:dyDescent="0.3">
      <c r="B56" s="14">
        <v>0.47916666666666702</v>
      </c>
      <c r="C56" s="2">
        <v>0.47916666666666702</v>
      </c>
      <c r="D56" s="3">
        <f>Table4[[#This Row],[Leave Station]]+TIME(0,30,0)</f>
        <v>0.50000000000000033</v>
      </c>
      <c r="E56" s="3">
        <f>Table4[[#This Row],[NNC Station]]+TIME(0,30,0)</f>
        <v>0.5208333333333337</v>
      </c>
      <c r="F56" s="3">
        <f>Table4[[#This Row],[Wall Mart]]+TIME(0,30,0)</f>
        <v>0.54166666666666707</v>
      </c>
      <c r="G56" s="3">
        <f>Table4[[#This Row],[Shopping Centre]]+TIME(0,30,0)</f>
        <v>0.56250000000000044</v>
      </c>
      <c r="H56" s="3">
        <f>Table4[[#This Row],[Reached at River]]+TIME(0,30,0)</f>
        <v>0.58333333333333381</v>
      </c>
      <c r="I56" s="3">
        <f>Table4[[#This Row],[Arrive at Park]]+TIME(0,30,0)</f>
        <v>0.60416666666666718</v>
      </c>
      <c r="J56" s="3">
        <f>Table4[[#This Row],[Leave the Park]]+TIME(0,30,0)</f>
        <v>0.62500000000000056</v>
      </c>
    </row>
    <row r="57" spans="2:10" x14ac:dyDescent="0.3">
      <c r="B57" s="14">
        <v>0.5</v>
      </c>
      <c r="C57" s="2">
        <v>0.5</v>
      </c>
      <c r="D57" s="3">
        <f>Table4[[#This Row],[Leave Station]]+TIME(0,30,0)</f>
        <v>0.52083333333333337</v>
      </c>
      <c r="E57" s="3">
        <f>Table4[[#This Row],[NNC Station]]+TIME(0,30,0)</f>
        <v>0.54166666666666674</v>
      </c>
      <c r="F57" s="3">
        <f>Table4[[#This Row],[Wall Mart]]+TIME(0,30,0)</f>
        <v>0.56250000000000011</v>
      </c>
      <c r="G57" s="3">
        <f>Table4[[#This Row],[Shopping Centre]]+TIME(0,30,0)</f>
        <v>0.58333333333333348</v>
      </c>
      <c r="H57" s="3">
        <f>Table4[[#This Row],[Reached at River]]+TIME(0,30,0)</f>
        <v>0.60416666666666685</v>
      </c>
      <c r="I57" s="3">
        <f>Table4[[#This Row],[Arrive at Park]]+TIME(0,30,0)</f>
        <v>0.62500000000000022</v>
      </c>
      <c r="J57" s="3">
        <f>Table4[[#This Row],[Leave the Park]]+TIME(0,30,0)</f>
        <v>0.64583333333333359</v>
      </c>
    </row>
    <row r="58" spans="2:10" x14ac:dyDescent="0.3">
      <c r="B58" s="14">
        <v>0.52083333333333304</v>
      </c>
      <c r="C58" s="2">
        <v>0.52083333333333304</v>
      </c>
      <c r="D58" s="3">
        <f>Table4[[#This Row],[Leave Station]]+TIME(0,30,0)</f>
        <v>0.54166666666666641</v>
      </c>
      <c r="E58" s="3">
        <f>Table4[[#This Row],[NNC Station]]+TIME(0,30,0)</f>
        <v>0.56249999999999978</v>
      </c>
      <c r="F58" s="3">
        <f>Table4[[#This Row],[Wall Mart]]+TIME(0,30,0)</f>
        <v>0.58333333333333315</v>
      </c>
      <c r="G58" s="3">
        <f>Table4[[#This Row],[Shopping Centre]]+TIME(0,30,0)</f>
        <v>0.60416666666666652</v>
      </c>
      <c r="H58" s="3">
        <f>Table4[[#This Row],[Reached at River]]+TIME(0,30,0)</f>
        <v>0.62499999999999989</v>
      </c>
      <c r="I58" s="3">
        <f>Table4[[#This Row],[Arrive at Park]]+TIME(0,30,0)</f>
        <v>0.64583333333333326</v>
      </c>
      <c r="J58" s="3">
        <f>Table4[[#This Row],[Leave the Park]]+TIME(0,30,0)</f>
        <v>0.66666666666666663</v>
      </c>
    </row>
    <row r="59" spans="2:10" x14ac:dyDescent="0.3">
      <c r="B59" s="14">
        <v>0.54166666666666696</v>
      </c>
      <c r="C59" s="2">
        <v>0.54166666666666696</v>
      </c>
      <c r="D59" s="3">
        <f>Table4[[#This Row],[Leave Station]]+TIME(0,30,0)</f>
        <v>0.56250000000000033</v>
      </c>
      <c r="E59" s="3">
        <f>Table4[[#This Row],[NNC Station]]+TIME(0,30,0)</f>
        <v>0.5833333333333337</v>
      </c>
      <c r="F59" s="3">
        <f>Table4[[#This Row],[Wall Mart]]+TIME(0,30,0)</f>
        <v>0.60416666666666707</v>
      </c>
      <c r="G59" s="3">
        <f>Table4[[#This Row],[Shopping Centre]]+TIME(0,30,0)</f>
        <v>0.62500000000000044</v>
      </c>
      <c r="H59" s="3">
        <f>Table4[[#This Row],[Reached at River]]+TIME(0,30,0)</f>
        <v>0.64583333333333381</v>
      </c>
      <c r="I59" s="3">
        <f>Table4[[#This Row],[Arrive at Park]]+TIME(0,30,0)</f>
        <v>0.66666666666666718</v>
      </c>
      <c r="J59" s="3">
        <f>Table4[[#This Row],[Leave the Park]]+TIME(0,30,0)</f>
        <v>0.68750000000000056</v>
      </c>
    </row>
  </sheetData>
  <mergeCells count="10">
    <mergeCell ref="B45:J45"/>
    <mergeCell ref="D3:E3"/>
    <mergeCell ref="D4:E4"/>
    <mergeCell ref="D5:E5"/>
    <mergeCell ref="G1:J1"/>
    <mergeCell ref="H3:I3"/>
    <mergeCell ref="H4:I4"/>
    <mergeCell ref="H5:I5"/>
    <mergeCell ref="B7:J7"/>
    <mergeCell ref="B34:J34"/>
  </mergeCells>
  <dataValidations count="1">
    <dataValidation allowBlank="1" showInputMessage="1" showErrorMessage="1" prompt="Enter date in mm/dd/yyyy format." sqref="G1:G2 H2" xr:uid="{00000000-0002-0000-0000-000000000000}"/>
  </dataValidations>
  <pageMargins left="0.7" right="0.7" top="0.75" bottom="0.75" header="0.3" footer="0.3"/>
  <pageSetup scale="54" orientation="portrait" horizontalDpi="1200" verticalDpi="1200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Buses Time Schedule</vt:lpstr>
      <vt:lpstr>'Buses Time Schedule'!Print_Area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2021-12-11T06:43:19Z</dcterms:modified>
</cp:coreProperties>
</file>